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51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'БР6.1'!$A$1:$J$43</definedName>
    <definedName name="_xlnm.Print_Area" localSheetId="2">'В3'!$B$1:$R$186</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'Дох1'!$A$1:$G$123</definedName>
    <definedName name="_xlnm.Print_Area" localSheetId="8">'Прог7'!$B$1:$K$106</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<sst xmlns="http://schemas.openxmlformats.org/spreadsheetml/2006/main" count="1686" uniqueCount="811">
  <si>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</si>
  <si>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</si>
  <si>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</si>
  <si>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</si>
  <si>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</si>
  <si>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</si>
  <si>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</si>
  <si>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</si>
  <si>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</si>
  <si>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</si>
  <si>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</si>
  <si>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</si>
  <si>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</si>
  <si>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</si>
  <si>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</si>
  <si>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</si>
  <si>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</si>
  <si>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</si>
  <si>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</si>
  <si>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</si>
  <si>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</si>
  <si>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</si>
  <si>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</si>
  <si>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</si>
  <si>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</si>
  <si>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</si>
  <si>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</si>
  <si>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</si>
  <si>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</si>
  <si>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</si>
  <si>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</si>
  <si>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</si>
  <si>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</si>
  <si>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</si>
  <si>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</si>
  <si>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</si>
  <si>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</si>
  <si>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</si>
  <si>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</si>
  <si>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</si>
  <si>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</si>
  <si>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</si>
  <si>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</si>
  <si>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</si>
  <si>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</si>
  <si>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</si>
  <si>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</si>
  <si>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</si>
  <si>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</si>
  <si>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</si>
  <si>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</si>
  <si>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</si>
  <si>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</si>
  <si>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</si>
  <si>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</si>
  <si>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</si>
  <si>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</si>
  <si>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</si>
  <si>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</si>
  <si>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</si>
  <si>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</si>
  <si>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</si>
  <si>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</si>
  <si>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</si>
  <si>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</si>
  <si>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</si>
  <si>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</si>
  <si>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</si>
  <si>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</si>
  <si>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</si>
  <si>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</si>
  <si>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</si>
  <si>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</si>
  <si>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</si>
  <si>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</si>
  <si>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</si>
  <si>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</si>
  <si>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</si>
  <si>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</si>
  <si>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</si>
  <si>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</si>
  <si>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</si>
  <si>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</si>
  <si>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</si>
  <si>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</si>
  <si>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</si>
  <si>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</si>
  <si>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</si>
  <si>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</si>
  <si>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</si>
  <si>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</si>
  <si>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</si>
  <si>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</si>
  <si>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</si>
  <si>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</si>
  <si>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</si>
  <si>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</si>
  <si>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</si>
  <si>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</si>
  <si>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</si>
  <si>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</si>
  <si>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</si>
  <si>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</si>
  <si>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</si>
  <si>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</si>
  <si>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</si>
  <si>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</si>
  <si>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</si>
  <si>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</si>
  <si>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</si>
  <si>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</si>
  <si>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</si>
  <si>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</si>
  <si>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</si>
  <si>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</si>
  <si>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</si>
  <si>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</si>
  <si>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</si>
  <si>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</si>
  <si>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</si>
  <si>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</si>
  <si>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</si>
  <si>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</si>
  <si>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</si>
  <si>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</si>
  <si>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</si>
  <si>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</si>
  <si>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</si>
  <si>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</si>
  <si>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</si>
  <si>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</si>
  <si>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</si>
  <si>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</si>
  <si>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</si>
  <si>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</si>
  <si>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</si>
  <si>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</si>
  <si>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</si>
  <si>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</si>
  <si>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</si>
  <si>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</si>
  <si>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</si>
  <si>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</si>
  <si>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</si>
  <si>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</si>
  <si>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</si>
  <si>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</si>
  <si>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</si>
  <si>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</si>
  <si>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</si>
  <si>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</si>
  <si>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</si>
  <si>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</si>
  <si>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</si>
  <si>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</si>
  <si>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</si>
  <si>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</si>
  <si>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</si>
  <si>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</si>
  <si>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</si>
  <si>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</si>
  <si>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</si>
  <si>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</si>
  <si>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</si>
  <si>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</si>
  <si>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</si>
  <si>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</si>
  <si>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</si>
  <si>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</si>
  <si>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</si>
  <si>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</si>
  <si>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</si>
  <si>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</si>
  <si>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</si>
  <si>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</si>
  <si>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</si>
  <si>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</si>
  <si>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</si>
  <si>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</si>
  <si>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</si>
  <si>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</si>
  <si>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</si>
  <si>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</si>
  <si>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</si>
  <si>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</si>
  <si>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</si>
  <si>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</si>
  <si>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</si>
  <si>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</si>
  <si>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</si>
  <si>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</si>
  <si>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</si>
  <si>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</si>
  <si>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</si>
  <si>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</si>
  <si>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</si>
  <si>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</si>
  <si>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</si>
  <si>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</si>
  <si>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</si>
  <si>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</si>
  <si>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</si>
  <si>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</si>
  <si>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</si>
  <si>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</si>
  <si>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</si>
  <si>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</si>
  <si>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</si>
  <si>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</si>
  <si>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</si>
  <si>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</si>
  <si>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</si>
  <si>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</si>
  <si>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</si>
  <si>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</si>
  <si>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</si>
  <si>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</si>
  <si>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</si>
  <si>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</si>
  <si>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</si>
  <si>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</si>
  <si>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</si>
  <si>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</si>
  <si>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</si>
  <si>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</si>
  <si>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</si>
  <si>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</si>
  <si>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</si>
  <si>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</si>
  <si>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</si>
  <si>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</si>
  <si>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</si>
  <si>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</si>
  <si>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</si>
  <si>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</si>
  <si>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</si>
  <si>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</si>
  <si>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</si>
  <si>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</si>
  <si>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</si>
  <si>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</si>
  <si>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</si>
  <si>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</si>
  <si>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</si>
  <si>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</si>
  <si>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</si>
  <si>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</si>
  <si>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</si>
  <si>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</si>
  <si>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</si>
  <si>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</si>
  <si>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</si>
  <si>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</si>
  <si>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</si>
  <si>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</si>
  <si>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</si>
  <si>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</si>
  <si>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</si>
  <si>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</si>
  <si>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</si>
  <si>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</si>
  <si>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</si>
  <si>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</si>
  <si>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</si>
  <si>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</si>
  <si>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</si>
  <si>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</si>
  <si>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</si>
  <si>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</si>
  <si>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</si>
  <si>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</si>
  <si>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</si>
  <si>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</si>
  <si>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</si>
  <si>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</si>
  <si>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</si>
  <si>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</si>
  <si>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</si>
  <si>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</si>
  <si>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</si>
  <si>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</si>
  <si>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</si>
  <si>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</si>
  <si>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</si>
  <si>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</si>
  <si>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</si>
  <si>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</si>
  <si>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</si>
  <si>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</si>
  <si>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</si>
  <si>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</si>
  <si>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</si>
  <si>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</si>
  <si>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</si>
  <si>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</si>
  <si>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</si>
  <si>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</si>
  <si>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</si>
  <si>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</si>
  <si>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</si>
  <si>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</si>
  <si>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</si>
  <si>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</si>
  <si>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</si>
  <si>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</si>
  <si>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</si>
  <si>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</si>
  <si>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</si>
  <si>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</si>
  <si>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</si>
  <si>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</si>
  <si>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</si>
  <si>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</si>
  <si>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</si>
  <si>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</si>
  <si>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</si>
  <si>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</si>
  <si>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</si>
  <si>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</si>
  <si>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</si>
  <si>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</si>
  <si>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</si>
  <si>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</si>
  <si>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</si>
  <si>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</si>
  <si>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</si>
  <si>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</si>
  <si>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</si>
  <si>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</si>
  <si>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</si>
  <si>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</si>
  <si>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</si>
  <si>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</si>
  <si>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</si>
  <si>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</si>
  <si>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</si>
  <si>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</si>
  <si>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</si>
  <si>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</si>
  <si>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</si>
  <si>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</si>
  <si>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</si>
  <si>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</si>
  <si>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</si>
  <si>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</si>
  <si>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</si>
  <si>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</si>
  <si>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</si>
  <si>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</si>
  <si>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</si>
  <si>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</si>
  <si>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</si>
  <si>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</si>
  <si>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</si>
  <si>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</si>
  <si>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</si>
  <si>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</si>
  <si>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</si>
  <si>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</si>
  <si>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</si>
  <si>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</si>
  <si>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</si>
  <si>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</si>
  <si>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</si>
  <si>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</si>
  <si>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</si>
  <si>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</si>
  <si>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</si>
  <si>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</si>
  <si>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</si>
  <si>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</si>
  <si>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</si>
  <si>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</si>
  <si>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</si>
  <si>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</si>
  <si>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</si>
  <si>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</si>
  <si>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</si>
  <si>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</si>
  <si>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</si>
  <si>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</si>
  <si>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</si>
  <si>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</si>
  <si>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</si>
  <si>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</si>
  <si>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</si>
  <si>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</si>
  <si>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</si>
  <si>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1011080      1014030  1014060  1014081</t>
  </si>
  <si>
    <t>0611010  0611021    0611141  0611151  0611160 0611070  0615031</t>
  </si>
  <si>
    <t>0611010  0611021    0611141  0611142  0611151  0611160 0611070  0611200</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</si>
  <si>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</si>
  <si>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</si>
  <si>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</si>
  <si>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</si>
  <si>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</si>
  <si>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</si>
  <si>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</si>
  <si>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</si>
  <si>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</si>
  <si>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</si>
  <si>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</si>
  <si>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</si>
  <si>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</si>
  <si>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</si>
  <si>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</si>
  <si>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</si>
  <si>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</si>
  <si>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</si>
  <si>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</si>
  <si>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</si>
  <si>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</si>
  <si>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</si>
  <si>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</si>
  <si>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</si>
  <si>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</si>
  <si>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</si>
  <si>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</si>
  <si>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</si>
  <si>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</si>
  <si>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</si>
  <si>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</si>
  <si>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</si>
  <si>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</si>
  <si>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</si>
  <si>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</si>
  <si>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</si>
  <si>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</si>
  <si>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</si>
  <si>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</si>
  <si>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</si>
  <si>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</si>
  <si>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</si>
  <si>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</si>
  <si>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</si>
  <si>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</si>
  <si>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</si>
  <si>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</si>
  <si>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</si>
  <si>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</si>
  <si>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</si>
  <si>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</si>
  <si>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</si>
  <si>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</si>
  <si>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</si>
  <si>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</si>
  <si>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</si>
  <si>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</si>
  <si>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 xml:space="preserve">  "Фінансування бюджету Новгород-Сіверської міської  територіальної громади на 2021 рік"</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</si>
  <si>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</si>
  <si>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</si>
  <si>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</si>
  <si>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</si>
  <si>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</si>
  <si>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</si>
  <si>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</si>
  <si>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</si>
  <si>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</si>
  <si>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</si>
  <si>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</si>
  <si>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</si>
  <si>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</si>
  <si>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</si>
  <si>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</si>
  <si>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</si>
  <si>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</si>
  <si>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</si>
  <si>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</si>
  <si>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</si>
  <si>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</si>
  <si>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</si>
  <si>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</si>
  <si>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</si>
  <si>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</si>
  <si>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</si>
  <si>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</si>
  <si>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</si>
  <si>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</si>
  <si>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</si>
  <si>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</si>
  <si>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</si>
  <si>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</si>
  <si>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</si>
  <si>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</si>
  <si>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</si>
  <si>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</si>
  <si>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</si>
  <si>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</si>
  <si>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</si>
  <si>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</si>
  <si>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</si>
  <si>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</si>
  <si>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</si>
  <si>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</si>
  <si>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</si>
  <si>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</si>
  <si>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</si>
  <si>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</si>
  <si>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</si>
  <si>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</si>
  <si>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</si>
  <si>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</si>
  <si>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</si>
  <si>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</si>
  <si>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</si>
  <si>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</si>
  <si>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</si>
  <si>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</si>
  <si>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</si>
  <si>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</si>
  <si>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</si>
  <si>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</si>
  <si>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</si>
  <si>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</si>
  <si>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</si>
  <si>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</si>
  <si>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</si>
  <si>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</si>
  <si>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</si>
  <si>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</si>
  <si>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</si>
  <si>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</si>
  <si>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</si>
  <si>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</si>
  <si>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</si>
  <si>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</si>
  <si>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</si>
  <si>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</si>
  <si>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</si>
  <si>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</si>
  <si>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</si>
  <si>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</si>
  <si>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</si>
  <si>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</si>
  <si>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</si>
  <si>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</si>
  <si>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</si>
  <si>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</si>
  <si>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</si>
  <si>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</si>
  <si>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</si>
  <si>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</si>
  <si>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</si>
  <si>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</si>
  <si>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</si>
  <si>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</si>
  <si>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</si>
  <si>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</si>
  <si>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</si>
  <si>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</si>
  <si>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</si>
  <si>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</si>
  <si>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</si>
  <si>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</si>
  <si>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</si>
  <si>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</si>
  <si>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</si>
  <si>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</si>
  <si>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</si>
  <si>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</si>
  <si>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</si>
  <si>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</si>
  <si>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</si>
  <si>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</si>
  <si>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</si>
  <si>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</si>
  <si>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</si>
  <si>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</si>
  <si>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</si>
  <si>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</si>
  <si>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</si>
  <si>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</si>
  <si>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</si>
  <si>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</si>
  <si>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</si>
  <si>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</si>
  <si>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</si>
  <si>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</si>
  <si>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</si>
  <si>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</si>
  <si>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</si>
  <si>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</si>
  <si>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Обсяг  видатків бюджету розвитку, які спрямовуються на будівництво об'єкта у бюджетному періоді, гривень</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</si>
  <si>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</si>
  <si>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</si>
  <si>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</si>
  <si>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</si>
  <si>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</si>
  <si>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</si>
  <si>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</si>
  <si>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</si>
  <si>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</si>
  <si>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</si>
  <si>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</si>
  <si>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</si>
  <si>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</si>
  <si>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r>
      <t xml:space="preserve">Додаток №7   Проєкт № 119                                                                            до рішення </t>
    </r>
    <r>
      <rPr>
        <b/>
        <sz val="14"/>
        <color indexed="8"/>
        <rFont val="Times New Roman Cyr"/>
        <family val="0"/>
      </rPr>
      <t xml:space="preserve">чотирнадцятої  сесії    </t>
    </r>
    <r>
      <rPr>
        <b/>
        <sz val="14"/>
        <rFont val="Times New Roman Cyr"/>
        <family val="0"/>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</si>
  <si>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 2   Проєкт № 119                                                                                до рішення </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</si>
  <si>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 3   Проєкт № 119                                                                               до рішення </t>
    </r>
    <r>
      <rPr>
        <sz val="16"/>
        <color indexed="8"/>
        <rFont val="Times New Roman Cyr"/>
        <family val="0"/>
      </rPr>
      <t xml:space="preserve">чотирнадцятої  сесії     </t>
    </r>
    <r>
      <rPr>
        <sz val="16"/>
        <rFont val="Times New Roman Cyr"/>
        <family val="0"/>
      </rPr>
      <t xml:space="preserve">              Новгород-Сіверської міської ради                VІІI скликання                                                                                                                                              грудня 2021року №                                                                                  "Про бюджет Новгород-Сіверської міської  територіальної громади на 2022 рік (код бюджету 25539000000)"                                                                                     </t>
    </r>
  </si>
  <si>
    <r>
      <t>Додаток № 5   Проєкт № 119                                                                                   до рішення</t>
    </r>
    <r>
      <rPr>
        <sz val="10"/>
        <color indexed="8"/>
        <rFont val="Times New Roman"/>
        <family val="1"/>
      </rPr>
      <t xml:space="preserve"> чотирнадцятої  сесії</t>
    </r>
    <r>
      <rPr>
        <sz val="10"/>
        <rFont val="Times New Roman"/>
        <family val="1"/>
      </rPr>
      <t xml:space="preserve"> Новгород-Сіверської          міської ради VІІI скликання                                                                                                                                                      грудня 2021року №                                                                                  "Про бюджет Новгород-Сіверської міської територіальної громади на 2022 рік (код бюджету 25539000000)" </t>
    </r>
  </si>
  <si>
    <r>
      <t xml:space="preserve">Додаток № 4   Проєкт № 119                                                                             до рішення  </t>
    </r>
    <r>
      <rPr>
        <b/>
        <sz val="14"/>
        <color indexed="8"/>
        <rFont val="Times New Roman Cyr"/>
        <family val="0"/>
      </rPr>
      <t xml:space="preserve">чотирнадцятої  сесії </t>
    </r>
    <r>
      <rPr>
        <b/>
        <sz val="14"/>
        <rFont val="Times New Roman Cyr"/>
        <family val="0"/>
      </rPr>
      <t xml:space="preserve">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</si>
  <si>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 6   Проєкт № 119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грудня 2021 року№                                                                                  "Про бюджет Новгород-Сіверської міської  територіальної громади на 2022 рік  (код бюджету 25539000000)"                                                     </t>
    </r>
  </si>
  <si>
    <r>
      <t xml:space="preserve">Додаток № 6.1   Проєкт № 119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грудня 2021 року№                                                                                  "Про бюджет Новгород-Сіверської міської  територіальної громади на 2022 рік  (код бюджету 25539000000)"                                                     </t>
    </r>
  </si>
  <si>
    <r>
      <t xml:space="preserve">Додаток № 8   Проєкт № 119                                                                                                  до рішення </t>
    </r>
    <r>
      <rPr>
        <sz val="14"/>
        <color indexed="8"/>
        <rFont val="Times New Roman Cyr"/>
        <family val="0"/>
      </rPr>
      <t xml:space="preserve">чотирнадцятої  сесії </t>
    </r>
    <r>
      <rPr>
        <sz val="14"/>
        <rFont val="Times New Roman Cyr"/>
        <family val="1"/>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</si>
  <si>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r>
      <t xml:space="preserve">Додаток №9   Проєкт № 119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</si>
  <si>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</si>
  <si>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</si>
  <si>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</si>
  <si>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</si>
  <si>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</si>
  <si>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</si>
  <si>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</si>
  <si>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</si>
  <si>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</si>
  <si>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</si>
  <si>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</si>
  <si>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</si>
  <si>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</si>
  <si>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</si>
  <si>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</si>
  <si>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</si>
  <si>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</si>
  <si>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</si>
  <si>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</si>
  <si>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</si>
  <si>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</si>
  <si>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</si>
  <si>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</si>
  <si>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</si>
  <si>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</si>
  <si>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</si>
  <si>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</si>
  <si>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</si>
  <si>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</si>
  <si>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</si>
  <si>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</si>
  <si>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</si>
  <si>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</si>
  <si>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</si>
  <si>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</si>
  <si>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</si>
  <si>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</si>
  <si>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</si>
  <si>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</si>
  <si>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</si>
  <si>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</si>
  <si>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</si>
  <si>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</si>
  <si>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</si>
  <si>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</si>
  <si>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</si>
  <si>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</si>
  <si>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</si>
  <si>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</si>
  <si>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</si>
  <si>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</si>
  <si>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</si>
  <si>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</si>
  <si>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</si>
  <si>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</si>
  <si>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</si>
  <si>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</si>
  <si>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</si>
  <si>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</si>
  <si>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</si>
  <si>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</si>
  <si>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</si>
  <si>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</si>
  <si>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</si>
  <si>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</si>
  <si>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</si>
  <si>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</si>
  <si>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</si>
  <si>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</si>
  <si>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</si>
  <si>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</si>
  <si>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</si>
  <si>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</si>
  <si>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</si>
  <si>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</si>
  <si>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</si>
  <si>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</si>
  <si>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</si>
  <si>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</si>
  <si>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</si>
  <si>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</si>
  <si>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</si>
  <si>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</si>
  <si>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</si>
  <si>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</si>
  <si>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</si>
  <si>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</si>
  <si>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</si>
  <si>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</si>
  <si>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</si>
  <si>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</si>
  <si>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</si>
  <si>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</si>
  <si>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</si>
  <si>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</si>
  <si>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</si>
  <si>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</si>
  <si>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</si>
  <si>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</si>
  <si>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</si>
  <si>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</si>
  <si>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</si>
  <si>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   "Доходи бюджету Новгород-Сіверської міської  територіальної громади на 2022 рік" </t>
  </si>
  <si>
    <t>Ю.Лакоза</t>
  </si>
  <si>
    <t>Ю. Лакоза</t>
  </si>
  <si>
    <t xml:space="preserve"> "Розподіл бюджету Новгород-Сіверської міської  територіальної громади на 2022 рік  "</t>
  </si>
  <si>
    <t>на 2022 рік</t>
  </si>
  <si>
    <t xml:space="preserve"> " Обсяги капітальних вкладень бюджету Новгород-Сіверської міської територіальної громади у розрізі інвестиційних проєктів у 2022 році"</t>
  </si>
  <si>
    <t xml:space="preserve">                                                                                                        Кредитування бюджету  Новгород-Сіверської міської  територіальної громади у 2022 році</t>
  </si>
  <si>
    <t xml:space="preserve">Надання спеціалізованої освіти мистецькими школами </t>
  </si>
  <si>
    <t>0210191</t>
  </si>
  <si>
    <t>0212010</t>
  </si>
  <si>
    <t>0212111</t>
  </si>
  <si>
    <t>0213112</t>
  </si>
  <si>
    <t>0213210</t>
  </si>
  <si>
    <t>0216030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</si>
  <si>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</si>
  <si>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</si>
  <si>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</si>
  <si>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</si>
  <si>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</si>
  <si>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</si>
  <si>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</si>
  <si>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</si>
  <si>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</si>
  <si>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</si>
  <si>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</si>
  <si>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</si>
  <si>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</si>
  <si>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</si>
  <si>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</si>
  <si>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</si>
  <si>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</si>
  <si>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</si>
  <si>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</si>
  <si>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</si>
  <si>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</si>
  <si>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</si>
  <si>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</si>
  <si>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</si>
  <si>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</si>
  <si>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</si>
  <si>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</si>
  <si>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</si>
  <si>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</si>
  <si>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</si>
  <si>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</si>
  <si>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</si>
  <si>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</si>
  <si>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</si>
  <si>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</si>
  <si>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</si>
  <si>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</si>
  <si>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</si>
  <si>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</si>
  <si>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</si>
  <si>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</si>
  <si>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</si>
  <si>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</si>
  <si>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</si>
  <si>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</si>
  <si>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</si>
  <si>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</si>
  <si>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</si>
  <si>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</si>
  <si>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</si>
  <si>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</si>
  <si>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</si>
  <si>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</si>
  <si>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</si>
  <si>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</si>
  <si>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</si>
  <si>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</si>
  <si>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</si>
  <si>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</si>
  <si>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</si>
  <si>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</si>
  <si>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</si>
  <si>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</si>
  <si>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</si>
  <si>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</si>
  <si>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</si>
  <si>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</si>
  <si>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</si>
  <si>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</si>
  <si>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</si>
  <si>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</si>
  <si>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</si>
  <si>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</si>
  <si>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</si>
  <si>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</si>
  <si>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</si>
  <si>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</si>
  <si>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</si>
  <si>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</si>
  <si>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</si>
  <si>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</si>
  <si>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</si>
  <si>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</si>
  <si>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</si>
  <si>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</si>
  <si>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</si>
  <si>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</si>
  <si>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</si>
  <si>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</si>
  <si>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r>
      <t>Додаток № 1   Проєкт № 119                                                                               до рішення  чотирнадцято</t>
    </r>
    <r>
      <rPr>
        <b/>
        <sz val="10"/>
        <color indexed="60"/>
        <rFont val="Times New Roman"/>
        <family val="1"/>
      </rPr>
      <t xml:space="preserve">ї </t>
    </r>
    <r>
      <rPr>
        <b/>
        <sz val="10"/>
        <rFont val="Times New Roman"/>
        <family val="1"/>
      </rPr>
      <t xml:space="preserve"> сесії                                       Новгород-Сіверської міської ради                                      VІІI скликання                                                                                                                                                грудня 2021 року №                                                                                 "Про бюджет Новгород-Сіверської міської  територіальної громади на 2022 рік                           (код бюджету 25539000000)"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</si>
</sst>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0"/>
      <color indexed="60"/>
      <name val="Times New Roman"/>
      <family val="1"/>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b/>
      <sz val="12"/>
      <color indexed="8"/>
      <name val="Times New Roman"/>
      <family val="1"/>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medium"/>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style="thin"/>
      <top style="medium"/>
      <bottom style="medium"/>
    </border>
    <border>
      <left style="medium"/>
      <right style="thin"/>
      <top>
        <color indexed="63"/>
      </top>
      <bottom>
        <color indexed="63"/>
      </bottom>
    </border>
    <border>
      <left style="thin"/>
      <right style="thin"/>
      <top style="medium"/>
      <bottom>
        <color indexed="63"/>
      </bottom>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0"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0" fillId="0" borderId="0">
      <alignment/>
      <protection/>
    </xf>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8" fillId="25" borderId="1" applyNumberFormat="0" applyAlignment="0" applyProtection="0"/>
    <xf numFmtId="0" fontId="149" fillId="26" borderId="2" applyNumberFormat="0" applyAlignment="0" applyProtection="0"/>
    <xf numFmtId="0" fontId="150"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154" fillId="0" borderId="6" applyNumberFormat="0" applyFill="0" applyAlignment="0" applyProtection="0"/>
    <xf numFmtId="0" fontId="155" fillId="27" borderId="7" applyNumberFormat="0" applyAlignment="0" applyProtection="0"/>
    <xf numFmtId="0" fontId="156" fillId="0" borderId="0" applyNumberFormat="0" applyFill="0" applyBorder="0" applyAlignment="0" applyProtection="0"/>
    <xf numFmtId="0" fontId="157"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8" fillId="29" borderId="0" applyNumberFormat="0" applyBorder="0" applyAlignment="0" applyProtection="0"/>
    <xf numFmtId="0" fontId="159"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0" fillId="0" borderId="9" applyNumberFormat="0" applyFill="0" applyAlignment="0" applyProtection="0"/>
    <xf numFmtId="0" fontId="28" fillId="0" borderId="0">
      <alignment/>
      <protection/>
    </xf>
    <xf numFmtId="0" fontId="161"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2" fillId="31" borderId="0" applyNumberFormat="0" applyBorder="0" applyAlignment="0" applyProtection="0"/>
  </cellStyleXfs>
  <cellXfs count="1310">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8" fillId="0" borderId="10" xfId="61" applyFont="1" applyBorder="1" applyAlignment="1">
      <alignment horizontal="right" vertical="center" wrapText="1"/>
      <protection/>
    </xf>
    <xf numFmtId="49" fontId="9" fillId="0" borderId="16"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7" xfId="61" applyNumberFormat="1" applyFont="1" applyFill="1" applyBorder="1" applyAlignment="1">
      <alignment horizontal="right" vertical="center"/>
      <protection/>
    </xf>
    <xf numFmtId="3" fontId="38" fillId="0" borderId="17"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protection/>
    </xf>
    <xf numFmtId="0" fontId="57" fillId="0" borderId="0" xfId="61" applyFont="1" applyFill="1">
      <alignment/>
      <protection/>
    </xf>
    <xf numFmtId="49" fontId="32" fillId="0" borderId="18" xfId="61" applyNumberFormat="1" applyFont="1" applyBorder="1" applyAlignment="1" applyProtection="1">
      <alignment horizontal="center" vertical="center" wrapText="1"/>
      <protection locked="0"/>
    </xf>
    <xf numFmtId="49" fontId="32" fillId="0" borderId="19"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20" xfId="55" applyFont="1" applyBorder="1" applyAlignment="1">
      <alignment horizontal="center" vertical="center" wrapText="1"/>
      <protection/>
    </xf>
    <xf numFmtId="0" fontId="46" fillId="0" borderId="19" xfId="55" applyFont="1" applyBorder="1" applyAlignment="1">
      <alignment horizontal="center" vertical="center" wrapText="1"/>
      <protection/>
    </xf>
    <xf numFmtId="49" fontId="37" fillId="33" borderId="21" xfId="60" applyNumberFormat="1" applyFont="1" applyFill="1" applyBorder="1" applyAlignment="1">
      <alignment horizontal="center" vertical="center" wrapText="1"/>
      <protection/>
    </xf>
    <xf numFmtId="49" fontId="37" fillId="33" borderId="22" xfId="60" applyNumberFormat="1" applyFont="1" applyFill="1" applyBorder="1" applyAlignment="1">
      <alignment horizontal="center" vertical="center" wrapText="1"/>
      <protection/>
    </xf>
    <xf numFmtId="0" fontId="37" fillId="33" borderId="22" xfId="60" applyFont="1" applyFill="1" applyBorder="1" applyAlignment="1">
      <alignment horizontal="center" vertical="center" wrapText="1"/>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vertical="center"/>
      <protection/>
    </xf>
    <xf numFmtId="49" fontId="41" fillId="33" borderId="23" xfId="60" applyNumberFormat="1" applyFont="1" applyFill="1" applyBorder="1" applyAlignment="1">
      <alignment horizontal="center" vertical="center"/>
      <protection/>
    </xf>
    <xf numFmtId="49" fontId="41" fillId="33" borderId="24" xfId="60" applyNumberFormat="1" applyFont="1" applyFill="1" applyBorder="1" applyAlignment="1">
      <alignment horizontal="center" vertical="center"/>
      <protection/>
    </xf>
    <xf numFmtId="0" fontId="37" fillId="33" borderId="24" xfId="61" applyFont="1" applyFill="1" applyBorder="1" applyAlignment="1">
      <alignment horizontal="center" vertical="top" wrapText="1"/>
      <protection/>
    </xf>
    <xf numFmtId="3" fontId="53" fillId="33" borderId="24" xfId="61" applyNumberFormat="1" applyFont="1" applyFill="1" applyBorder="1" applyAlignment="1">
      <alignment horizontal="right"/>
      <protection/>
    </xf>
    <xf numFmtId="0" fontId="37" fillId="33" borderId="25" xfId="61" applyFont="1" applyFill="1" applyBorder="1" applyAlignment="1">
      <alignment horizontal="left" vertical="center" wrapText="1"/>
      <protection/>
    </xf>
    <xf numFmtId="49" fontId="37" fillId="33" borderId="21" xfId="60" applyNumberFormat="1" applyFont="1" applyFill="1" applyBorder="1" applyAlignment="1">
      <alignment horizontal="center" vertical="center"/>
      <protection/>
    </xf>
    <xf numFmtId="49" fontId="37" fillId="33" borderId="22" xfId="60" applyNumberFormat="1" applyFont="1" applyFill="1" applyBorder="1" applyAlignment="1">
      <alignment horizontal="center" vertical="center"/>
      <protection/>
    </xf>
    <xf numFmtId="0" fontId="37" fillId="33" borderId="24" xfId="61" applyFont="1" applyFill="1" applyBorder="1" applyAlignment="1">
      <alignment horizontal="center" vertical="center" wrapText="1"/>
      <protection/>
    </xf>
    <xf numFmtId="49" fontId="38" fillId="0" borderId="26" xfId="61" applyNumberFormat="1" applyFont="1" applyBorder="1" applyAlignment="1">
      <alignment horizontal="center" vertical="center"/>
      <protection/>
    </xf>
    <xf numFmtId="49" fontId="38" fillId="0" borderId="17" xfId="61" applyNumberFormat="1" applyFont="1" applyBorder="1" applyAlignment="1">
      <alignment horizontal="center" vertical="center"/>
      <protection/>
    </xf>
    <xf numFmtId="0" fontId="38" fillId="0" borderId="17" xfId="61" applyFont="1" applyBorder="1" applyAlignment="1">
      <alignment horizontal="left" vertical="center" wrapText="1"/>
      <protection/>
    </xf>
    <xf numFmtId="0" fontId="38" fillId="0" borderId="17" xfId="61" applyFont="1" applyBorder="1" applyAlignment="1">
      <alignment horizontal="right" vertical="center" wrapText="1"/>
      <protection/>
    </xf>
    <xf numFmtId="49" fontId="37" fillId="33" borderId="22" xfId="61" applyNumberFormat="1" applyFont="1" applyFill="1" applyBorder="1" applyAlignment="1">
      <alignment horizontal="center" vertical="center"/>
      <protection/>
    </xf>
    <xf numFmtId="49" fontId="37" fillId="33" borderId="24" xfId="61" applyNumberFormat="1" applyFont="1" applyFill="1" applyBorder="1" applyAlignment="1">
      <alignment horizontal="center" vertical="center"/>
      <protection/>
    </xf>
    <xf numFmtId="0" fontId="37" fillId="33" borderId="24" xfId="61" applyFont="1" applyFill="1" applyBorder="1" applyAlignment="1">
      <alignment horizontal="left" vertical="center" wrapText="1"/>
      <protection/>
    </xf>
    <xf numFmtId="49" fontId="37" fillId="33" borderId="27" xfId="61" applyNumberFormat="1" applyFont="1" applyFill="1" applyBorder="1" applyAlignment="1">
      <alignment horizontal="center" vertical="center"/>
      <protection/>
    </xf>
    <xf numFmtId="49" fontId="37" fillId="33" borderId="28" xfId="61" applyNumberFormat="1" applyFont="1" applyFill="1" applyBorder="1" applyAlignment="1">
      <alignment horizontal="center" vertical="center"/>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18" xfId="60" applyNumberFormat="1" applyFont="1" applyBorder="1" applyAlignment="1">
      <alignment horizontal="center" vertical="center"/>
      <protection/>
    </xf>
    <xf numFmtId="49" fontId="9" fillId="0" borderId="30" xfId="54" applyNumberFormat="1" applyFont="1" applyBorder="1" applyAlignment="1">
      <alignment horizontal="center" vertical="center"/>
      <protection/>
    </xf>
    <xf numFmtId="0" fontId="38" fillId="0" borderId="10" xfId="60" applyFont="1" applyBorder="1" applyAlignment="1">
      <alignment horizontal="left" vertical="center" wrapText="1"/>
      <protection/>
    </xf>
    <xf numFmtId="49" fontId="38" fillId="0" borderId="31" xfId="69" applyNumberFormat="1" applyFont="1" applyBorder="1" applyAlignment="1">
      <alignment horizontal="center" vertical="center"/>
      <protection/>
    </xf>
    <xf numFmtId="0" fontId="9" fillId="0" borderId="32" xfId="61" applyFont="1" applyFill="1" applyBorder="1" applyAlignment="1">
      <alignment horizontal="left" vertical="center" wrapText="1"/>
      <protection/>
    </xf>
    <xf numFmtId="49" fontId="41" fillId="33" borderId="23" xfId="60" applyNumberFormat="1" applyFont="1" applyFill="1" applyBorder="1" applyAlignment="1">
      <alignment horizontal="center"/>
      <protection/>
    </xf>
    <xf numFmtId="49" fontId="41" fillId="33" borderId="24" xfId="60" applyNumberFormat="1" applyFont="1" applyFill="1" applyBorder="1" applyAlignment="1">
      <alignment horizontal="center"/>
      <protection/>
    </xf>
    <xf numFmtId="0" fontId="41" fillId="33" borderId="24" xfId="60" applyFont="1" applyFill="1" applyBorder="1" applyAlignment="1">
      <alignment horizontal="center" vertical="center" wrapText="1"/>
      <protection/>
    </xf>
    <xf numFmtId="49" fontId="38" fillId="0" borderId="32"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7" xfId="61" applyFont="1" applyFill="1" applyBorder="1" applyAlignment="1">
      <alignment horizontal="left" vertical="center" wrapText="1"/>
      <protection/>
    </xf>
    <xf numFmtId="0" fontId="38" fillId="0" borderId="18"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3" xfId="61" applyFont="1" applyBorder="1" applyAlignment="1">
      <alignment horizontal="center" vertical="center" wrapText="1"/>
      <protection/>
    </xf>
    <xf numFmtId="0" fontId="52" fillId="0" borderId="34" xfId="61" applyFont="1" applyFill="1" applyBorder="1">
      <alignment/>
      <protection/>
    </xf>
    <xf numFmtId="0" fontId="51" fillId="0" borderId="13" xfId="61" applyFont="1" applyBorder="1" applyAlignment="1">
      <alignment horizontal="center" vertical="center" wrapText="1"/>
      <protection/>
    </xf>
    <xf numFmtId="0" fontId="51" fillId="0" borderId="34" xfId="61" applyFont="1" applyBorder="1" applyAlignment="1">
      <alignment horizontal="center" vertical="center" wrapText="1"/>
      <protection/>
    </xf>
    <xf numFmtId="0" fontId="38" fillId="0" borderId="17" xfId="61" applyFont="1" applyFill="1" applyBorder="1" applyAlignment="1">
      <alignment horizontal="right" vertical="center" wrapText="1"/>
      <protection/>
    </xf>
    <xf numFmtId="3" fontId="38" fillId="0" borderId="17" xfId="61" applyNumberFormat="1" applyFont="1" applyFill="1" applyBorder="1" applyAlignment="1">
      <alignment horizontal="right" vertical="center" wrapText="1"/>
      <protection/>
    </xf>
    <xf numFmtId="49" fontId="37" fillId="33" borderId="35" xfId="60" applyNumberFormat="1" applyFont="1" applyFill="1" applyBorder="1" applyAlignment="1">
      <alignment horizontal="center" vertical="center"/>
      <protection/>
    </xf>
    <xf numFmtId="49" fontId="37" fillId="33" borderId="17"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6" xfId="61" applyFont="1" applyFill="1" applyBorder="1" applyAlignment="1">
      <alignment horizontal="center" vertical="center" wrapText="1"/>
      <protection/>
    </xf>
    <xf numFmtId="0" fontId="44" fillId="0" borderId="24"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6" xfId="54" applyNumberFormat="1" applyFont="1" applyBorder="1" applyAlignment="1">
      <alignment horizontal="center" vertical="center"/>
      <protection/>
    </xf>
    <xf numFmtId="3" fontId="43" fillId="0" borderId="37" xfId="61" applyNumberFormat="1" applyFont="1" applyFill="1" applyBorder="1" applyAlignment="1">
      <alignment horizontal="center" vertical="center" wrapText="1"/>
      <protection/>
    </xf>
    <xf numFmtId="198" fontId="48" fillId="0" borderId="37" xfId="61" applyNumberFormat="1" applyFont="1" applyBorder="1" applyAlignment="1">
      <alignment vertical="center"/>
      <protection/>
    </xf>
    <xf numFmtId="198" fontId="44" fillId="0" borderId="25" xfId="61" applyNumberFormat="1" applyFont="1" applyFill="1" applyBorder="1" applyAlignment="1">
      <alignment vertical="center" shrinkToFit="1"/>
      <protection/>
    </xf>
    <xf numFmtId="0" fontId="1" fillId="0" borderId="10" xfId="61" applyFont="1" applyBorder="1">
      <alignment/>
      <protection/>
    </xf>
    <xf numFmtId="0" fontId="1" fillId="0" borderId="38" xfId="61" applyFont="1" applyBorder="1">
      <alignment/>
      <protection/>
    </xf>
    <xf numFmtId="0" fontId="48" fillId="0" borderId="10" xfId="61" applyFont="1" applyBorder="1">
      <alignment/>
      <protection/>
    </xf>
    <xf numFmtId="0" fontId="1" fillId="0" borderId="37" xfId="61" applyFont="1" applyBorder="1">
      <alignment/>
      <protection/>
    </xf>
    <xf numFmtId="0" fontId="48" fillId="0" borderId="38"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7" xfId="61" applyNumberFormat="1" applyFont="1" applyBorder="1" applyAlignment="1">
      <alignment horizontal="center"/>
      <protection/>
    </xf>
    <xf numFmtId="198" fontId="44" fillId="0" borderId="25"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26" xfId="69" applyNumberFormat="1" applyFont="1" applyBorder="1" applyAlignment="1">
      <alignment horizontal="center" vertical="center" wrapText="1"/>
      <protection/>
    </xf>
    <xf numFmtId="3" fontId="53" fillId="0" borderId="18" xfId="61" applyNumberFormat="1" applyFont="1" applyFill="1" applyBorder="1" applyAlignment="1">
      <alignment horizontal="right"/>
      <protection/>
    </xf>
    <xf numFmtId="0" fontId="3" fillId="0" borderId="18" xfId="33" applyFont="1" applyBorder="1" applyAlignment="1">
      <alignment wrapText="1"/>
      <protection/>
    </xf>
    <xf numFmtId="3" fontId="48" fillId="0" borderId="18" xfId="61" applyNumberFormat="1" applyFont="1" applyBorder="1">
      <alignment/>
      <protection/>
    </xf>
    <xf numFmtId="198" fontId="48" fillId="0" borderId="18" xfId="61" applyNumberFormat="1" applyFont="1" applyBorder="1" applyAlignment="1">
      <alignment vertical="center"/>
      <protection/>
    </xf>
    <xf numFmtId="198" fontId="48" fillId="0" borderId="39" xfId="61" applyNumberFormat="1" applyFont="1" applyBorder="1" applyAlignment="1">
      <alignment vertical="center"/>
      <protection/>
    </xf>
    <xf numFmtId="0" fontId="1" fillId="0" borderId="39" xfId="61" applyFont="1" applyBorder="1">
      <alignment/>
      <protection/>
    </xf>
    <xf numFmtId="0" fontId="48" fillId="0" borderId="39" xfId="61" applyFont="1" applyBorder="1">
      <alignment/>
      <protection/>
    </xf>
    <xf numFmtId="198" fontId="44" fillId="0" borderId="40" xfId="61" applyNumberFormat="1" applyFont="1" applyBorder="1">
      <alignment/>
      <protection/>
    </xf>
    <xf numFmtId="49" fontId="48" fillId="0" borderId="36"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38" xfId="61" applyFont="1" applyFill="1" applyBorder="1" applyAlignment="1">
      <alignment horizontal="left" vertical="center" wrapText="1"/>
      <protection/>
    </xf>
    <xf numFmtId="49" fontId="67" fillId="0" borderId="41" xfId="60" applyNumberFormat="1" applyFont="1" applyBorder="1" applyAlignment="1">
      <alignment horizontal="center" vertical="center"/>
      <protection/>
    </xf>
    <xf numFmtId="49" fontId="67" fillId="0" borderId="37" xfId="60" applyNumberFormat="1" applyFont="1" applyBorder="1" applyAlignment="1">
      <alignment horizontal="center" vertical="center"/>
      <protection/>
    </xf>
    <xf numFmtId="0" fontId="67" fillId="0" borderId="42" xfId="61" applyFont="1" applyFill="1" applyBorder="1" applyAlignment="1">
      <alignment horizontal="left" vertical="center" wrapText="1"/>
      <protection/>
    </xf>
    <xf numFmtId="49" fontId="48" fillId="0" borderId="37" xfId="54" applyNumberFormat="1" applyFont="1" applyBorder="1" applyAlignment="1">
      <alignment horizontal="center" vertical="center" wrapText="1"/>
      <protection/>
    </xf>
    <xf numFmtId="49" fontId="48" fillId="0" borderId="35" xfId="54" applyNumberFormat="1" applyFont="1" applyFill="1" applyBorder="1" applyAlignment="1">
      <alignment horizontal="center" vertical="center"/>
      <protection/>
    </xf>
    <xf numFmtId="0" fontId="48" fillId="0" borderId="26"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7" fillId="0" borderId="43" xfId="61" applyFont="1" applyFill="1" applyBorder="1" applyAlignment="1">
      <alignment horizontal="left" vertical="center" wrapText="1"/>
      <protection/>
    </xf>
    <xf numFmtId="49" fontId="48" fillId="34" borderId="36" xfId="54" applyNumberFormat="1" applyFont="1" applyFill="1" applyBorder="1" applyAlignment="1">
      <alignment horizontal="center" vertical="center"/>
      <protection/>
    </xf>
    <xf numFmtId="49" fontId="48" fillId="34" borderId="16" xfId="54" applyNumberFormat="1" applyFont="1" applyFill="1" applyBorder="1" applyAlignment="1">
      <alignment horizontal="center" vertical="center"/>
      <protection/>
    </xf>
    <xf numFmtId="49" fontId="48" fillId="0" borderId="44" xfId="60" applyNumberFormat="1" applyFont="1" applyBorder="1" applyAlignment="1">
      <alignment horizontal="center" vertical="center"/>
      <protection/>
    </xf>
    <xf numFmtId="49" fontId="48" fillId="0" borderId="16" xfId="54" applyNumberFormat="1" applyFont="1" applyBorder="1" applyAlignment="1">
      <alignment horizontal="center" vertical="center" wrapText="1"/>
      <protection/>
    </xf>
    <xf numFmtId="49" fontId="67" fillId="0" borderId="38" xfId="61" applyNumberFormat="1" applyFont="1" applyBorder="1" applyAlignment="1">
      <alignment horizontal="left" vertical="center" wrapText="1"/>
      <protection/>
    </xf>
    <xf numFmtId="0" fontId="67" fillId="0" borderId="40" xfId="61" applyFont="1" applyBorder="1" applyAlignment="1">
      <alignment horizontal="left" vertical="center" wrapText="1"/>
      <protection/>
    </xf>
    <xf numFmtId="49" fontId="67" fillId="0" borderId="36" xfId="60" applyNumberFormat="1" applyFont="1" applyBorder="1" applyAlignment="1">
      <alignment horizontal="center" vertical="center"/>
      <protection/>
    </xf>
    <xf numFmtId="49" fontId="48" fillId="0" borderId="36" xfId="54" applyNumberFormat="1" applyFont="1" applyBorder="1" applyAlignment="1">
      <alignment horizontal="center" vertical="center"/>
      <protection/>
    </xf>
    <xf numFmtId="49" fontId="48" fillId="0" borderId="23"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8" fillId="0" borderId="24"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3" xfId="33" applyFont="1" applyBorder="1" applyAlignment="1">
      <alignment wrapText="1"/>
      <protection/>
    </xf>
    <xf numFmtId="0" fontId="68" fillId="0" borderId="36" xfId="33" applyFont="1" applyBorder="1" applyAlignment="1">
      <alignment horizontal="left" wrapText="1"/>
      <protection/>
    </xf>
    <xf numFmtId="0" fontId="68" fillId="0" borderId="36" xfId="33" applyFont="1" applyBorder="1" applyAlignment="1">
      <alignment wrapText="1"/>
      <protection/>
    </xf>
    <xf numFmtId="0" fontId="68" fillId="0" borderId="44" xfId="33" applyFont="1" applyBorder="1" applyAlignment="1">
      <alignment wrapText="1"/>
      <protection/>
    </xf>
    <xf numFmtId="0" fontId="9" fillId="0" borderId="10" xfId="69" applyFont="1" applyBorder="1" applyAlignment="1">
      <alignment horizontal="left" vertical="center" wrapText="1"/>
      <protection/>
    </xf>
    <xf numFmtId="0" fontId="9" fillId="0" borderId="17" xfId="69" applyFont="1" applyBorder="1" applyAlignment="1">
      <alignment horizontal="left" vertical="center" wrapText="1"/>
      <protection/>
    </xf>
    <xf numFmtId="0" fontId="53" fillId="33" borderId="17" xfId="61" applyFont="1" applyFill="1" applyBorder="1" applyAlignment="1">
      <alignment horizontal="center" vertical="top" wrapText="1"/>
      <protection/>
    </xf>
    <xf numFmtId="0" fontId="53" fillId="33" borderId="24"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7" fillId="0" borderId="0" xfId="61" applyFont="1" applyAlignment="1" applyProtection="1">
      <alignment horizontal="left" wrapText="1"/>
      <protection locked="0"/>
    </xf>
    <xf numFmtId="0" fontId="67" fillId="0" borderId="0" xfId="61" applyFont="1" applyBorder="1" applyAlignment="1">
      <alignment horizontal="left" wrapText="1"/>
      <protection/>
    </xf>
    <xf numFmtId="3" fontId="38" fillId="0" borderId="32" xfId="61" applyNumberFormat="1" applyFont="1" applyFill="1" applyBorder="1" applyAlignment="1">
      <alignment horizontal="right" vertical="center"/>
      <protection/>
    </xf>
    <xf numFmtId="0" fontId="70" fillId="34" borderId="45" xfId="0" applyNumberFormat="1" applyFont="1" applyFill="1" applyBorder="1" applyAlignment="1" applyProtection="1">
      <alignment horizontal="center" vertical="top" wrapText="1"/>
      <protection/>
    </xf>
    <xf numFmtId="0" fontId="70" fillId="34" borderId="45" xfId="0" applyNumberFormat="1" applyFont="1" applyFill="1" applyBorder="1" applyAlignment="1" applyProtection="1">
      <alignment vertical="top" wrapText="1"/>
      <protection/>
    </xf>
    <xf numFmtId="197" fontId="3" fillId="0" borderId="17" xfId="69" applyNumberFormat="1" applyFont="1" applyBorder="1" applyAlignment="1">
      <alignment horizontal="center" vertical="center" wrapText="1"/>
      <protection/>
    </xf>
    <xf numFmtId="0" fontId="6" fillId="0" borderId="37" xfId="61" applyFont="1" applyFill="1" applyBorder="1" applyAlignment="1">
      <alignment horizontal="center" vertical="center"/>
      <protection/>
    </xf>
    <xf numFmtId="198" fontId="48" fillId="0" borderId="37" xfId="61" applyNumberFormat="1" applyFont="1" applyFill="1" applyBorder="1" applyAlignment="1">
      <alignment horizontal="center"/>
      <protection/>
    </xf>
    <xf numFmtId="0" fontId="6" fillId="0" borderId="17"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2" xfId="61" applyFont="1" applyBorder="1" applyAlignment="1">
      <alignment horizontal="center" vertical="center"/>
      <protection/>
    </xf>
    <xf numFmtId="0" fontId="6" fillId="0" borderId="17" xfId="61" applyFont="1" applyBorder="1" applyAlignment="1">
      <alignment horizontal="center" vertical="center" wrapText="1"/>
      <protection/>
    </xf>
    <xf numFmtId="0" fontId="6" fillId="0" borderId="37"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7" xfId="61" applyFont="1" applyBorder="1">
      <alignment/>
      <protection/>
    </xf>
    <xf numFmtId="0" fontId="43" fillId="0" borderId="38"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1"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3" borderId="10" xfId="60" applyNumberFormat="1" applyFont="1" applyFill="1" applyBorder="1" applyAlignment="1">
      <alignment horizontal="right"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49" fontId="56" fillId="33" borderId="10" xfId="60" applyNumberFormat="1" applyFont="1" applyFill="1" applyBorder="1" applyAlignment="1">
      <alignment horizontal="center" vertical="center"/>
      <protection/>
    </xf>
    <xf numFmtId="49" fontId="56" fillId="33" borderId="10" xfId="60" applyNumberFormat="1" applyFont="1" applyFill="1" applyBorder="1" applyAlignment="1">
      <alignment horizontal="center" vertical="center" wrapText="1"/>
      <protection/>
    </xf>
    <xf numFmtId="1" fontId="56" fillId="33" borderId="10" xfId="60" applyNumberFormat="1" applyFont="1" applyFill="1" applyBorder="1" applyAlignment="1">
      <alignment horizontal="right" vertical="center" wrapText="1"/>
      <protection/>
    </xf>
    <xf numFmtId="1" fontId="56" fillId="35" borderId="10" xfId="60" applyNumberFormat="1" applyFont="1" applyFill="1" applyBorder="1" applyAlignment="1">
      <alignment horizontal="right" vertical="center" wrapText="1"/>
      <protection/>
    </xf>
    <xf numFmtId="0" fontId="37" fillId="0" borderId="41"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37" fillId="0" borderId="10" xfId="60" applyNumberFormat="1" applyFont="1" applyBorder="1" applyAlignment="1">
      <alignment horizontal="right" vertical="center" wrapText="1"/>
      <protection/>
    </xf>
    <xf numFmtId="1" fontId="37"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37"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7" fillId="0" borderId="39" xfId="60" applyNumberFormat="1" applyFont="1" applyBorder="1" applyAlignment="1">
      <alignment horizontal="center" vertical="center"/>
      <protection/>
    </xf>
    <xf numFmtId="0" fontId="37" fillId="0" borderId="18"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39" xfId="60" applyNumberFormat="1" applyFont="1" applyBorder="1" applyAlignment="1">
      <alignment horizontal="center" vertical="center"/>
      <protection/>
    </xf>
    <xf numFmtId="0" fontId="71" fillId="0" borderId="41"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31"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1"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6" xfId="54" applyNumberFormat="1" applyFont="1" applyBorder="1" applyAlignment="1">
      <alignment horizontal="center" vertical="center"/>
      <protection/>
    </xf>
    <xf numFmtId="0" fontId="74" fillId="0" borderId="16"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30" xfId="54" applyNumberFormat="1" applyFont="1" applyFill="1" applyBorder="1" applyAlignment="1">
      <alignment horizontal="center" vertical="center"/>
      <protection/>
    </xf>
    <xf numFmtId="0" fontId="37" fillId="0" borderId="37"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6"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6"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18" xfId="54" applyNumberFormat="1" applyFont="1" applyFill="1" applyBorder="1" applyAlignment="1">
      <alignment horizontal="center" vertical="center"/>
      <protection/>
    </xf>
    <xf numFmtId="49" fontId="68" fillId="0" borderId="18" xfId="60" applyNumberFormat="1" applyFont="1" applyBorder="1" applyAlignment="1">
      <alignment horizontal="center" vertical="center"/>
      <protection/>
    </xf>
    <xf numFmtId="49" fontId="68" fillId="0" borderId="30" xfId="54" applyNumberFormat="1" applyFont="1" applyBorder="1" applyAlignment="1">
      <alignment horizontal="center" vertical="center"/>
      <protection/>
    </xf>
    <xf numFmtId="49" fontId="13" fillId="0" borderId="16"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1" fontId="37" fillId="33" borderId="10" xfId="60" applyNumberFormat="1" applyFont="1" applyFill="1" applyBorder="1" applyAlignment="1">
      <alignment horizontal="right" vertical="center"/>
      <protection/>
    </xf>
    <xf numFmtId="0" fontId="56" fillId="33" borderId="10" xfId="60" applyFont="1" applyFill="1" applyBorder="1" applyAlignment="1">
      <alignment horizontal="center" vertical="center" wrapText="1"/>
      <protection/>
    </xf>
    <xf numFmtId="1" fontId="56" fillId="33" borderId="10" xfId="60" applyNumberFormat="1" applyFont="1" applyFill="1" applyBorder="1" applyAlignment="1">
      <alignment horizontal="right" vertical="center"/>
      <protection/>
    </xf>
    <xf numFmtId="1" fontId="56" fillId="35" borderId="10" xfId="60" applyNumberFormat="1" applyFont="1" applyFill="1" applyBorder="1" applyAlignment="1">
      <alignment horizontal="right" vertical="center"/>
      <protection/>
    </xf>
    <xf numFmtId="1" fontId="37"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1"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7" fillId="0" borderId="37"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17" xfId="0" applyNumberFormat="1" applyFont="1" applyFill="1" applyBorder="1" applyAlignment="1" applyProtection="1">
      <alignment horizontal="center" vertical="center" wrapText="1"/>
      <protection/>
    </xf>
    <xf numFmtId="0" fontId="68" fillId="0" borderId="17"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31"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1"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6" xfId="60" applyNumberFormat="1" applyFont="1" applyFill="1" applyBorder="1" applyAlignment="1">
      <alignment horizontal="center" vertical="center"/>
      <protection/>
    </xf>
    <xf numFmtId="9" fontId="56" fillId="33" borderId="10" xfId="67" applyFont="1" applyFill="1" applyBorder="1" applyAlignment="1">
      <alignment horizontal="center" vertical="center"/>
    </xf>
    <xf numFmtId="49" fontId="56" fillId="33" borderId="16" xfId="60" applyNumberFormat="1" applyFont="1" applyFill="1" applyBorder="1" applyAlignment="1">
      <alignment horizontal="center" vertical="center"/>
      <protection/>
    </xf>
    <xf numFmtId="49" fontId="71" fillId="0" borderId="16"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6"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8"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left" vertical="center" wrapText="1"/>
      <protection/>
    </xf>
    <xf numFmtId="0" fontId="37" fillId="33" borderId="46" xfId="61" applyFont="1" applyFill="1" applyBorder="1" applyAlignment="1">
      <alignment horizontal="left" vertical="center" wrapText="1"/>
      <protection/>
    </xf>
    <xf numFmtId="49" fontId="13" fillId="0" borderId="18" xfId="60" applyNumberFormat="1" applyFont="1" applyBorder="1" applyAlignment="1">
      <alignment horizontal="center" vertical="center"/>
      <protection/>
    </xf>
    <xf numFmtId="49" fontId="13" fillId="0" borderId="30" xfId="54" applyNumberFormat="1" applyFont="1" applyBorder="1" applyAlignment="1">
      <alignment horizontal="center" vertical="center"/>
      <protection/>
    </xf>
    <xf numFmtId="49" fontId="37" fillId="0" borderId="18"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7" fillId="0" borderId="0" xfId="60" applyNumberFormat="1" applyFont="1" applyFill="1">
      <alignment/>
      <protection/>
    </xf>
    <xf numFmtId="49" fontId="68" fillId="0" borderId="10" xfId="0" applyNumberFormat="1" applyFont="1" applyBorder="1" applyAlignment="1">
      <alignment horizontal="center" vertical="center" wrapText="1"/>
    </xf>
    <xf numFmtId="49" fontId="71" fillId="34" borderId="35" xfId="60" applyNumberFormat="1" applyFont="1" applyFill="1" applyBorder="1" applyAlignment="1">
      <alignment horizontal="center" vertical="center"/>
      <protection/>
    </xf>
    <xf numFmtId="49" fontId="56" fillId="33" borderId="44" xfId="60" applyNumberFormat="1" applyFont="1" applyFill="1" applyBorder="1" applyAlignment="1">
      <alignment horizontal="center" vertical="center"/>
      <protection/>
    </xf>
    <xf numFmtId="49" fontId="71" fillId="34" borderId="22"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13" xfId="61" applyFont="1" applyBorder="1" applyAlignment="1">
      <alignment horizontal="center" vertical="center" wrapText="1"/>
      <protection/>
    </xf>
    <xf numFmtId="0" fontId="37" fillId="0" borderId="29"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2" fillId="0" borderId="13"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33" xfId="61" applyFont="1" applyBorder="1" applyAlignment="1">
      <alignment horizontal="center" vertical="center" wrapText="1"/>
      <protection/>
    </xf>
    <xf numFmtId="0" fontId="72" fillId="0" borderId="14" xfId="61" applyFont="1" applyBorder="1" applyAlignment="1">
      <alignment horizontal="center" vertical="center" wrapText="1"/>
      <protection/>
    </xf>
    <xf numFmtId="49" fontId="68" fillId="34" borderId="37"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3" xfId="60" applyNumberFormat="1" applyFont="1" applyFill="1" applyBorder="1" applyAlignment="1">
      <alignment horizontal="center" vertical="center"/>
      <protection/>
    </xf>
    <xf numFmtId="49" fontId="56" fillId="34" borderId="24" xfId="60" applyNumberFormat="1" applyFont="1" applyFill="1" applyBorder="1" applyAlignment="1">
      <alignment horizontal="center" vertical="center"/>
      <protection/>
    </xf>
    <xf numFmtId="49" fontId="56" fillId="34" borderId="24"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7" xfId="61" applyFont="1" applyBorder="1" applyAlignment="1">
      <alignment horizontal="center" vertical="center" wrapText="1"/>
      <protection/>
    </xf>
    <xf numFmtId="0" fontId="79" fillId="0" borderId="24" xfId="61" applyFont="1" applyBorder="1" applyAlignment="1">
      <alignment horizontal="center" vertical="center" wrapText="1"/>
      <protection/>
    </xf>
    <xf numFmtId="0" fontId="38" fillId="34" borderId="17"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7"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7"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6" xfId="54" applyNumberFormat="1" applyFont="1" applyBorder="1" applyAlignment="1">
      <alignment horizontal="center" vertical="center"/>
      <protection/>
    </xf>
    <xf numFmtId="0" fontId="87" fillId="0" borderId="43" xfId="61" applyFont="1" applyFill="1" applyBorder="1" applyAlignment="1">
      <alignment horizontal="left" vertical="center" wrapText="1"/>
      <protection/>
    </xf>
    <xf numFmtId="196" fontId="38" fillId="0" borderId="17" xfId="61" applyNumberFormat="1" applyFont="1" applyFill="1" applyBorder="1" applyAlignment="1">
      <alignment horizontal="righ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7" fillId="34" borderId="10" xfId="60" applyNumberFormat="1" applyFont="1" applyFill="1" applyBorder="1" applyAlignment="1">
      <alignment horizontal="right" vertical="center"/>
      <protection/>
    </xf>
    <xf numFmtId="49" fontId="13" fillId="34" borderId="31" xfId="54" applyNumberFormat="1" applyFont="1" applyFill="1" applyBorder="1" applyAlignment="1">
      <alignment horizontal="center" vertical="center"/>
      <protection/>
    </xf>
    <xf numFmtId="49" fontId="13" fillId="34" borderId="37"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31" xfId="54" applyNumberFormat="1" applyFont="1" applyFill="1" applyBorder="1" applyAlignment="1">
      <alignment horizontal="center" vertical="center"/>
      <protection/>
    </xf>
    <xf numFmtId="0" fontId="37" fillId="34" borderId="41" xfId="69" applyNumberFormat="1" applyFont="1" applyFill="1" applyBorder="1" applyAlignment="1">
      <alignment horizontal="center" vertical="center"/>
      <protection/>
    </xf>
    <xf numFmtId="49" fontId="37" fillId="34" borderId="37"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32" xfId="60" applyNumberFormat="1" applyFont="1" applyFill="1" applyBorder="1" applyAlignment="1">
      <alignment horizontal="center"/>
      <protection/>
    </xf>
    <xf numFmtId="0" fontId="68"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41"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37"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17" xfId="61" applyFont="1" applyFill="1" applyBorder="1" applyAlignment="1">
      <alignment horizontal="right" vertical="center" wrapText="1"/>
      <protection/>
    </xf>
    <xf numFmtId="0" fontId="93" fillId="0" borderId="17"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17"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9" xfId="60" applyNumberFormat="1" applyFont="1" applyBorder="1" applyAlignment="1">
      <alignment horizontal="center" vertical="center"/>
      <protection/>
    </xf>
    <xf numFmtId="49" fontId="90" fillId="0" borderId="18"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17"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32"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3" fontId="93" fillId="0" borderId="10" xfId="61" applyNumberFormat="1" applyFont="1" applyFill="1" applyBorder="1" applyAlignment="1">
      <alignment horizontal="right"/>
      <protection/>
    </xf>
    <xf numFmtId="0" fontId="95" fillId="0" borderId="26" xfId="54" applyFont="1" applyFill="1" applyBorder="1" applyAlignment="1">
      <alignment horizontal="center" vertical="center"/>
      <protection/>
    </xf>
    <xf numFmtId="49" fontId="95" fillId="0" borderId="26" xfId="54" applyNumberFormat="1" applyFont="1" applyBorder="1" applyAlignment="1">
      <alignment horizontal="center" vertical="center"/>
      <protection/>
    </xf>
    <xf numFmtId="0" fontId="95" fillId="0" borderId="26"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0" fontId="37" fillId="0" borderId="18" xfId="61" applyFont="1" applyFill="1" applyBorder="1" applyAlignment="1">
      <alignment horizontal="center" vertical="top" wrapText="1"/>
      <protection/>
    </xf>
    <xf numFmtId="49" fontId="13" fillId="0" borderId="39" xfId="54" applyNumberFormat="1" applyFont="1" applyBorder="1" applyAlignment="1">
      <alignment horizontal="center" vertical="center"/>
      <protection/>
    </xf>
    <xf numFmtId="49" fontId="13" fillId="0" borderId="18" xfId="54" applyNumberFormat="1" applyFont="1" applyBorder="1" applyAlignment="1">
      <alignment horizontal="center" vertical="center"/>
      <protection/>
    </xf>
    <xf numFmtId="49" fontId="9" fillId="0" borderId="31" xfId="54" applyNumberFormat="1" applyFont="1" applyFill="1" applyBorder="1" applyAlignment="1">
      <alignment horizontal="center" vertical="center"/>
      <protection/>
    </xf>
    <xf numFmtId="3" fontId="37" fillId="33" borderId="22" xfId="61" applyNumberFormat="1" applyFont="1" applyFill="1" applyBorder="1" applyAlignment="1">
      <alignment horizontal="right" vertical="center" wrapText="1"/>
      <protection/>
    </xf>
    <xf numFmtId="49" fontId="56" fillId="33" borderId="24" xfId="60" applyNumberFormat="1" applyFont="1" applyFill="1" applyBorder="1" applyAlignment="1">
      <alignment horizontal="center" vertical="center"/>
      <protection/>
    </xf>
    <xf numFmtId="3" fontId="37" fillId="33" borderId="24" xfId="61" applyNumberFormat="1" applyFont="1" applyFill="1" applyBorder="1" applyAlignment="1">
      <alignment horizontal="right" wrapText="1"/>
      <protection/>
    </xf>
    <xf numFmtId="0" fontId="71" fillId="0" borderId="18" xfId="61" applyFont="1" applyFill="1" applyBorder="1" applyAlignment="1">
      <alignment horizontal="left" vertical="center" wrapText="1"/>
      <protection/>
    </xf>
    <xf numFmtId="0" fontId="71" fillId="0" borderId="17" xfId="61" applyFont="1" applyBorder="1" applyAlignment="1">
      <alignment horizontal="right" vertical="center" wrapText="1"/>
      <protection/>
    </xf>
    <xf numFmtId="0" fontId="90" fillId="0" borderId="17" xfId="61" applyFont="1" applyBorder="1" applyAlignment="1">
      <alignment horizontal="right" vertical="center" wrapText="1"/>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0" fillId="0" borderId="17" xfId="61" applyFont="1" applyFill="1" applyBorder="1" applyAlignment="1">
      <alignment horizontal="left" vertical="center" wrapText="1"/>
      <protection/>
    </xf>
    <xf numFmtId="3" fontId="71" fillId="0" borderId="17" xfId="61" applyNumberFormat="1" applyFont="1" applyFill="1" applyBorder="1" applyAlignment="1">
      <alignment horizontal="right" vertical="center" wrapText="1"/>
      <protection/>
    </xf>
    <xf numFmtId="3" fontId="90" fillId="0" borderId="17" xfId="61" applyNumberFormat="1" applyFont="1" applyFill="1" applyBorder="1" applyAlignment="1">
      <alignment horizontal="right" vertical="center" wrapText="1"/>
      <protection/>
    </xf>
    <xf numFmtId="0" fontId="9" fillId="0" borderId="46" xfId="0" applyNumberFormat="1" applyFont="1" applyFill="1" applyBorder="1" applyAlignment="1" applyProtection="1">
      <alignment horizontal="center" vertical="top"/>
      <protection/>
    </xf>
    <xf numFmtId="196" fontId="0" fillId="0" borderId="26" xfId="0" applyNumberFormat="1" applyFont="1" applyFill="1" applyBorder="1" applyAlignment="1" applyProtection="1">
      <alignment vertical="top"/>
      <protection/>
    </xf>
    <xf numFmtId="0" fontId="95" fillId="0" borderId="17" xfId="0" applyNumberFormat="1" applyFont="1" applyFill="1" applyBorder="1" applyAlignment="1" applyProtection="1">
      <alignment horizontal="center" vertical="top"/>
      <protection/>
    </xf>
    <xf numFmtId="49" fontId="37" fillId="0" borderId="31" xfId="60" applyNumberFormat="1" applyFont="1" applyBorder="1" applyAlignment="1">
      <alignment horizontal="center" vertical="center"/>
      <protection/>
    </xf>
    <xf numFmtId="1" fontId="37" fillId="0" borderId="10" xfId="60" applyNumberFormat="1" applyFont="1" applyBorder="1" applyAlignment="1" applyProtection="1">
      <alignment horizontal="right" vertical="center"/>
      <protection locked="0"/>
    </xf>
    <xf numFmtId="3" fontId="91"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37" fillId="0" borderId="17" xfId="61" applyFont="1" applyFill="1" applyBorder="1" applyAlignment="1">
      <alignment horizontal="left" vertical="center" wrapText="1"/>
      <protection/>
    </xf>
    <xf numFmtId="3" fontId="37" fillId="0" borderId="17" xfId="61" applyNumberFormat="1" applyFont="1" applyFill="1" applyBorder="1" applyAlignment="1">
      <alignment horizontal="right" vertical="center" wrapText="1"/>
      <protection/>
    </xf>
    <xf numFmtId="0" fontId="37" fillId="33" borderId="18" xfId="61" applyFont="1" applyFill="1" applyBorder="1" applyAlignment="1">
      <alignment horizontal="center" vertical="center" wrapText="1"/>
      <protection/>
    </xf>
    <xf numFmtId="0" fontId="37" fillId="33" borderId="22" xfId="61" applyFont="1" applyFill="1" applyBorder="1" applyAlignment="1">
      <alignment horizontal="center" vertical="center" wrapText="1"/>
      <protection/>
    </xf>
    <xf numFmtId="0" fontId="104" fillId="34" borderId="45" xfId="0" applyNumberFormat="1" applyFont="1" applyFill="1" applyBorder="1" applyAlignment="1" applyProtection="1">
      <alignment horizontal="center" vertical="top" wrapText="1"/>
      <protection/>
    </xf>
    <xf numFmtId="0" fontId="104" fillId="34" borderId="45"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71" fillId="0" borderId="10" xfId="61" applyFont="1" applyFill="1" applyBorder="1" applyAlignment="1">
      <alignment horizontal="left" vertical="center" wrapText="1"/>
      <protection/>
    </xf>
    <xf numFmtId="3" fontId="37" fillId="33" borderId="22" xfId="61" applyNumberFormat="1" applyFont="1" applyFill="1" applyBorder="1" applyAlignment="1">
      <alignment horizontal="center" vertical="center"/>
      <protection/>
    </xf>
    <xf numFmtId="3" fontId="37" fillId="33" borderId="24" xfId="61" applyNumberFormat="1" applyFont="1" applyFill="1" applyBorder="1" applyAlignment="1">
      <alignment horizontal="center" vertical="center"/>
      <protection/>
    </xf>
    <xf numFmtId="0" fontId="71" fillId="0" borderId="17" xfId="61" applyFont="1" applyBorder="1" applyAlignment="1">
      <alignment horizontal="center" vertical="center" wrapText="1"/>
      <protection/>
    </xf>
    <xf numFmtId="0" fontId="111" fillId="0" borderId="0" xfId="61" applyFont="1" applyAlignment="1" applyProtection="1">
      <alignment horizontal="center" wrapText="1"/>
      <protection locked="0"/>
    </xf>
    <xf numFmtId="0" fontId="7" fillId="0" borderId="0" xfId="61" applyFont="1" applyAlignment="1">
      <alignment horizontal="center"/>
      <protection/>
    </xf>
    <xf numFmtId="0" fontId="110" fillId="0" borderId="0" xfId="55" applyFont="1" applyAlignment="1">
      <alignment horizontal="center" wrapText="1"/>
      <protection/>
    </xf>
    <xf numFmtId="0" fontId="37" fillId="34" borderId="18" xfId="61" applyFont="1" applyFill="1" applyBorder="1" applyAlignment="1">
      <alignment horizontal="center" vertical="top" wrapText="1"/>
      <protection/>
    </xf>
    <xf numFmtId="0" fontId="68"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3" fontId="37" fillId="0" borderId="18" xfId="61" applyNumberFormat="1" applyFont="1" applyFill="1" applyBorder="1" applyAlignment="1">
      <alignment horizontal="right"/>
      <protection/>
    </xf>
    <xf numFmtId="3" fontId="37" fillId="0" borderId="39" xfId="61" applyNumberFormat="1" applyFont="1" applyFill="1" applyBorder="1" applyAlignment="1">
      <alignment horizontal="right"/>
      <protection/>
    </xf>
    <xf numFmtId="197" fontId="68" fillId="0" borderId="39" xfId="69" applyNumberFormat="1" applyFont="1" applyFill="1" applyBorder="1" applyAlignment="1">
      <alignment horizontal="center" vertical="center" wrapText="1"/>
      <protection/>
    </xf>
    <xf numFmtId="197" fontId="13" fillId="0" borderId="10" xfId="69" applyNumberFormat="1" applyFont="1" applyFill="1" applyBorder="1" applyAlignment="1">
      <alignment horizontal="center" vertical="center" wrapText="1"/>
      <protection/>
    </xf>
    <xf numFmtId="0" fontId="112" fillId="0" borderId="0" xfId="61" applyFont="1" applyFill="1">
      <alignment/>
      <protection/>
    </xf>
    <xf numFmtId="49" fontId="37" fillId="34" borderId="30" xfId="60" applyNumberFormat="1" applyFont="1" applyFill="1" applyBorder="1" applyAlignment="1">
      <alignment horizontal="center" vertical="center"/>
      <protection/>
    </xf>
    <xf numFmtId="49" fontId="37" fillId="34" borderId="18" xfId="60" applyNumberFormat="1" applyFont="1" applyFill="1" applyBorder="1" applyAlignment="1">
      <alignment horizontal="center" vertical="center"/>
      <protection/>
    </xf>
    <xf numFmtId="49" fontId="37" fillId="34" borderId="18" xfId="60" applyNumberFormat="1" applyFont="1" applyFill="1" applyBorder="1" applyAlignment="1">
      <alignment horizontal="center" vertical="center" wrapText="1"/>
      <protection/>
    </xf>
    <xf numFmtId="3" fontId="37" fillId="34" borderId="10" xfId="61" applyNumberFormat="1" applyFont="1" applyFill="1" applyBorder="1" applyAlignment="1">
      <alignment horizontal="right"/>
      <protection/>
    </xf>
    <xf numFmtId="3" fontId="37" fillId="34" borderId="18" xfId="61" applyNumberFormat="1" applyFont="1" applyFill="1" applyBorder="1" applyAlignment="1">
      <alignment horizontal="right"/>
      <protection/>
    </xf>
    <xf numFmtId="3" fontId="37" fillId="34" borderId="39" xfId="61" applyNumberFormat="1" applyFont="1" applyFill="1" applyBorder="1" applyAlignment="1">
      <alignment horizontal="right"/>
      <protection/>
    </xf>
    <xf numFmtId="197" fontId="13" fillId="34" borderId="39" xfId="69" applyNumberFormat="1" applyFont="1" applyFill="1" applyBorder="1" applyAlignment="1">
      <alignment horizontal="center" vertical="center" wrapText="1"/>
      <protection/>
    </xf>
    <xf numFmtId="197" fontId="13" fillId="34" borderId="10" xfId="69" applyNumberFormat="1" applyFont="1" applyFill="1" applyBorder="1" applyAlignment="1">
      <alignment horizontal="center" vertical="center" wrapText="1"/>
      <protection/>
    </xf>
    <xf numFmtId="0" fontId="112" fillId="0" borderId="0" xfId="61" applyFont="1">
      <alignment/>
      <protection/>
    </xf>
    <xf numFmtId="49" fontId="37" fillId="36" borderId="10" xfId="60" applyNumberFormat="1" applyFont="1" applyFill="1" applyBorder="1" applyAlignment="1">
      <alignment horizontal="center" vertical="center"/>
      <protection/>
    </xf>
    <xf numFmtId="197" fontId="13" fillId="33" borderId="48" xfId="69" applyNumberFormat="1" applyFont="1" applyFill="1" applyBorder="1" applyAlignment="1">
      <alignment horizontal="center" vertical="center" wrapText="1"/>
      <protection/>
    </xf>
    <xf numFmtId="197" fontId="13" fillId="33" borderId="43" xfId="69" applyNumberFormat="1" applyFont="1" applyFill="1" applyBorder="1" applyAlignment="1">
      <alignment horizontal="center" vertical="center" wrapText="1"/>
      <protection/>
    </xf>
    <xf numFmtId="197" fontId="13" fillId="0" borderId="39" xfId="69" applyNumberFormat="1" applyFont="1" applyFill="1" applyBorder="1" applyAlignment="1">
      <alignment horizontal="center" vertical="center" wrapText="1"/>
      <protection/>
    </xf>
    <xf numFmtId="49" fontId="37" fillId="33" borderId="23" xfId="60" applyNumberFormat="1" applyFont="1" applyFill="1" applyBorder="1" applyAlignment="1">
      <alignment horizontal="center" vertical="center"/>
      <protection/>
    </xf>
    <xf numFmtId="49" fontId="37" fillId="33" borderId="24" xfId="60" applyNumberFormat="1" applyFont="1" applyFill="1" applyBorder="1" applyAlignment="1">
      <alignment horizontal="center" vertical="center"/>
      <protection/>
    </xf>
    <xf numFmtId="49" fontId="37" fillId="33" borderId="24" xfId="60" applyNumberFormat="1" applyFont="1" applyFill="1" applyBorder="1" applyAlignment="1">
      <alignment horizontal="center" vertical="center" wrapText="1"/>
      <protection/>
    </xf>
    <xf numFmtId="3" fontId="37" fillId="33" borderId="18"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13" fillId="0" borderId="0" xfId="60" applyFont="1" applyBorder="1" applyAlignment="1">
      <alignment horizontal="center" vertical="center" wrapText="1"/>
      <protection/>
    </xf>
    <xf numFmtId="0" fontId="68" fillId="33" borderId="10" xfId="61" applyFont="1" applyFill="1" applyBorder="1">
      <alignment/>
      <protection/>
    </xf>
    <xf numFmtId="197" fontId="13" fillId="33" borderId="35" xfId="69" applyNumberFormat="1" applyFont="1" applyFill="1" applyBorder="1" applyAlignment="1">
      <alignment horizontal="center" vertical="center" wrapText="1"/>
      <protection/>
    </xf>
    <xf numFmtId="197" fontId="13" fillId="33" borderId="17" xfId="69"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3" fontId="37"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3" fontId="37" fillId="35" borderId="10" xfId="60" applyNumberFormat="1" applyFont="1" applyFill="1" applyBorder="1" applyAlignment="1">
      <alignment horizontal="right" vertical="center" wrapText="1"/>
      <protection/>
    </xf>
    <xf numFmtId="4" fontId="6" fillId="32" borderId="10" xfId="0" applyNumberFormat="1" applyFont="1" applyFill="1" applyBorder="1" applyAlignment="1" applyProtection="1">
      <alignment horizontal="right" vertical="top" wrapText="1"/>
      <protection/>
    </xf>
    <xf numFmtId="0" fontId="113"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1" fontId="37" fillId="36"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wrapText="1"/>
      <protection/>
    </xf>
    <xf numFmtId="1" fontId="71" fillId="36" borderId="10" xfId="60" applyNumberFormat="1" applyFont="1" applyFill="1" applyBorder="1" applyAlignment="1">
      <alignment horizontal="right" vertical="center" wrapText="1"/>
      <protection/>
    </xf>
    <xf numFmtId="0" fontId="37" fillId="0" borderId="10" xfId="60" applyFont="1" applyBorder="1" applyAlignment="1">
      <alignment horizontal="left" vertical="center" wrapText="1"/>
      <protection/>
    </xf>
    <xf numFmtId="49" fontId="68" fillId="34" borderId="0" xfId="60" applyNumberFormat="1" applyFont="1" applyFill="1" applyBorder="1" applyAlignment="1">
      <alignment horizontal="center" vertical="center"/>
      <protection/>
    </xf>
    <xf numFmtId="49" fontId="68" fillId="34" borderId="32"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7" fillId="0" borderId="10" xfId="60" applyNumberFormat="1" applyFont="1" applyBorder="1" applyAlignment="1">
      <alignment horizontal="right" vertical="center"/>
      <protection/>
    </xf>
    <xf numFmtId="3" fontId="37" fillId="0" borderId="10" xfId="60" applyNumberFormat="1" applyFont="1" applyFill="1" applyBorder="1" applyAlignment="1">
      <alignment horizontal="righ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49" fontId="37" fillId="33" borderId="49" xfId="61" applyNumberFormat="1" applyFont="1" applyFill="1" applyBorder="1" applyAlignment="1">
      <alignment horizontal="center" vertical="center"/>
      <protection/>
    </xf>
    <xf numFmtId="49" fontId="37" fillId="33" borderId="25" xfId="61" applyNumberFormat="1" applyFont="1" applyFill="1" applyBorder="1" applyAlignment="1">
      <alignment horizontal="center" vertical="center"/>
      <protection/>
    </xf>
    <xf numFmtId="0" fontId="68" fillId="34" borderId="17" xfId="0" applyNumberFormat="1" applyFont="1" applyFill="1" applyBorder="1" applyAlignment="1" applyProtection="1">
      <alignment vertical="center" wrapText="1"/>
      <protection/>
    </xf>
    <xf numFmtId="0" fontId="37" fillId="33" borderId="29" xfId="61" applyFont="1" applyFill="1" applyBorder="1" applyAlignment="1">
      <alignment horizontal="center" vertical="center" wrapText="1"/>
      <protection/>
    </xf>
    <xf numFmtId="0" fontId="37" fillId="33" borderId="50" xfId="61" applyFont="1" applyFill="1" applyBorder="1" applyAlignment="1">
      <alignment horizontal="center" vertical="center" wrapText="1"/>
      <protection/>
    </xf>
    <xf numFmtId="0" fontId="115"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3" fontId="37" fillId="33" borderId="34" xfId="61" applyNumberFormat="1" applyFont="1" applyFill="1" applyBorder="1" applyAlignment="1">
      <alignment horizontal="center" vertical="center" wrapText="1"/>
      <protection/>
    </xf>
    <xf numFmtId="3" fontId="37" fillId="33" borderId="28" xfId="61" applyNumberFormat="1" applyFont="1" applyFill="1" applyBorder="1" applyAlignment="1">
      <alignment horizontal="center" vertical="center" wrapText="1"/>
      <protection/>
    </xf>
    <xf numFmtId="3" fontId="37" fillId="33" borderId="22" xfId="61" applyNumberFormat="1" applyFont="1" applyFill="1" applyBorder="1" applyAlignment="1">
      <alignment horizontal="center" vertical="top" wrapText="1"/>
      <protection/>
    </xf>
    <xf numFmtId="3" fontId="37" fillId="33" borderId="51" xfId="60" applyNumberFormat="1" applyFont="1" applyFill="1" applyBorder="1" applyAlignment="1">
      <alignment horizontal="center" vertical="center" wrapText="1"/>
      <protection/>
    </xf>
    <xf numFmtId="3" fontId="37" fillId="33" borderId="24" xfId="61" applyNumberFormat="1" applyFont="1" applyFill="1" applyBorder="1" applyAlignment="1">
      <alignment horizontal="center" vertical="top" wrapText="1"/>
      <protection/>
    </xf>
    <xf numFmtId="3" fontId="68" fillId="34" borderId="17" xfId="0" applyNumberFormat="1" applyFont="1" applyFill="1" applyBorder="1" applyAlignment="1" applyProtection="1">
      <alignment horizontal="center" vertical="center" wrapText="1"/>
      <protection/>
    </xf>
    <xf numFmtId="3" fontId="71" fillId="34" borderId="17" xfId="61" applyNumberFormat="1" applyFont="1" applyFill="1" applyBorder="1" applyAlignment="1">
      <alignment horizontal="center" vertical="center" wrapText="1"/>
      <protection/>
    </xf>
    <xf numFmtId="3" fontId="71" fillId="34" borderId="17" xfId="61" applyNumberFormat="1" applyFont="1" applyFill="1" applyBorder="1" applyAlignment="1">
      <alignment horizontal="left" vertical="center" wrapText="1"/>
      <protection/>
    </xf>
    <xf numFmtId="3" fontId="71" fillId="0" borderId="17" xfId="61" applyNumberFormat="1" applyFont="1" applyBorder="1" applyAlignment="1">
      <alignment horizontal="right" vertical="center" wrapText="1"/>
      <protection/>
    </xf>
    <xf numFmtId="3" fontId="37" fillId="34" borderId="22" xfId="60" applyNumberFormat="1" applyFont="1" applyFill="1" applyBorder="1" applyAlignment="1">
      <alignment horizontal="center" vertical="center" wrapText="1"/>
      <protection/>
    </xf>
    <xf numFmtId="3" fontId="71" fillId="34" borderId="22" xfId="60" applyNumberFormat="1" applyFont="1" applyFill="1" applyBorder="1" applyAlignment="1">
      <alignment horizontal="center" vertical="center" wrapText="1"/>
      <protection/>
    </xf>
    <xf numFmtId="3" fontId="71" fillId="34" borderId="28" xfId="61" applyNumberFormat="1" applyFont="1" applyFill="1" applyBorder="1" applyAlignment="1">
      <alignment horizontal="center" vertical="center" wrapText="1"/>
      <protection/>
    </xf>
    <xf numFmtId="3" fontId="71" fillId="34" borderId="22" xfId="60" applyNumberFormat="1" applyFont="1" applyFill="1" applyBorder="1" applyAlignment="1">
      <alignment horizontal="right" vertical="center" wrapText="1"/>
      <protection/>
    </xf>
    <xf numFmtId="3" fontId="56" fillId="34" borderId="32" xfId="60" applyNumberFormat="1" applyFont="1" applyFill="1" applyBorder="1" applyAlignment="1">
      <alignment horizontal="left" vertical="center" wrapText="1"/>
      <protection/>
    </xf>
    <xf numFmtId="3" fontId="37" fillId="34" borderId="22"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4"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3"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17"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49" fontId="37" fillId="33" borderId="29" xfId="60" applyNumberFormat="1" applyFont="1" applyFill="1" applyBorder="1" applyAlignment="1">
      <alignment horizontal="center" vertical="center" wrapText="1"/>
      <protection/>
    </xf>
    <xf numFmtId="49" fontId="37" fillId="33" borderId="52" xfId="60" applyNumberFormat="1" applyFont="1" applyFill="1" applyBorder="1" applyAlignment="1">
      <alignment horizontal="center" vertical="center" wrapText="1"/>
      <protection/>
    </xf>
    <xf numFmtId="0" fontId="37" fillId="33" borderId="52" xfId="60" applyFont="1" applyFill="1" applyBorder="1" applyAlignment="1">
      <alignment horizontal="center" vertical="center" wrapText="1"/>
      <protection/>
    </xf>
    <xf numFmtId="0" fontId="37" fillId="33" borderId="25" xfId="61" applyFont="1" applyFill="1" applyBorder="1" applyAlignment="1">
      <alignment horizontal="center" vertical="center" wrapText="1"/>
      <protection/>
    </xf>
    <xf numFmtId="0" fontId="38" fillId="0" borderId="0" xfId="61" applyFont="1" applyAlignment="1" applyProtection="1">
      <alignment vertical="center" wrapText="1"/>
      <protection locked="0"/>
    </xf>
    <xf numFmtId="49" fontId="37" fillId="33" borderId="53" xfId="60" applyNumberFormat="1" applyFont="1" applyFill="1" applyBorder="1" applyAlignment="1">
      <alignment horizontal="center" vertical="center"/>
      <protection/>
    </xf>
    <xf numFmtId="49" fontId="37" fillId="33" borderId="51" xfId="60" applyNumberFormat="1" applyFont="1" applyFill="1" applyBorder="1" applyAlignment="1">
      <alignment horizontal="center" vertical="center"/>
      <protection/>
    </xf>
    <xf numFmtId="49" fontId="37" fillId="33" borderId="51" xfId="60" applyNumberFormat="1" applyFont="1" applyFill="1" applyBorder="1" applyAlignment="1">
      <alignment horizontal="center" vertical="center" wrapText="1"/>
      <protection/>
    </xf>
    <xf numFmtId="0" fontId="92" fillId="37" borderId="0" xfId="61" applyFont="1" applyFill="1">
      <alignment/>
      <protection/>
    </xf>
    <xf numFmtId="49" fontId="90" fillId="37" borderId="10" xfId="60" applyNumberFormat="1" applyFont="1" applyFill="1" applyBorder="1" applyAlignment="1">
      <alignment horizontal="center" vertical="center"/>
      <protection/>
    </xf>
    <xf numFmtId="49" fontId="90" fillId="37" borderId="10" xfId="60" applyNumberFormat="1" applyFont="1" applyFill="1" applyBorder="1" applyAlignment="1">
      <alignment horizontal="left" vertical="center" wrapText="1"/>
      <protection/>
    </xf>
    <xf numFmtId="0" fontId="93" fillId="37" borderId="10" xfId="61" applyFont="1" applyFill="1" applyBorder="1" applyAlignment="1">
      <alignment horizontal="center" vertical="center" wrapText="1"/>
      <protection/>
    </xf>
    <xf numFmtId="0" fontId="93" fillId="37" borderId="10" xfId="61" applyFont="1" applyFill="1" applyBorder="1" applyAlignment="1">
      <alignment horizontal="left" vertical="center" wrapText="1"/>
      <protection/>
    </xf>
    <xf numFmtId="3" fontId="93" fillId="37" borderId="17" xfId="61" applyNumberFormat="1" applyFont="1" applyFill="1" applyBorder="1" applyAlignment="1">
      <alignment horizontal="right" vertical="center" wrapText="1"/>
      <protection/>
    </xf>
    <xf numFmtId="0" fontId="94" fillId="37" borderId="17" xfId="61" applyFont="1" applyFill="1" applyBorder="1" applyAlignment="1">
      <alignment horizontal="center" vertical="center" wrapText="1"/>
      <protection/>
    </xf>
    <xf numFmtId="3" fontId="93" fillId="37" borderId="17" xfId="61" applyNumberFormat="1" applyFont="1" applyFill="1" applyBorder="1" applyAlignment="1">
      <alignment horizontal="right" vertical="center"/>
      <protection/>
    </xf>
    <xf numFmtId="0" fontId="93" fillId="37" borderId="17" xfId="61" applyFont="1" applyFill="1" applyBorder="1" applyAlignment="1">
      <alignment horizontal="center" vertical="center" wrapText="1"/>
      <protection/>
    </xf>
    <xf numFmtId="49" fontId="90" fillId="37" borderId="0" xfId="60" applyNumberFormat="1" applyFont="1" applyFill="1" applyBorder="1" applyAlignment="1">
      <alignment horizontal="center" vertical="center"/>
      <protection/>
    </xf>
    <xf numFmtId="49" fontId="90" fillId="37" borderId="32" xfId="60" applyNumberFormat="1" applyFont="1" applyFill="1" applyBorder="1" applyAlignment="1">
      <alignment horizontal="center" vertical="center"/>
      <protection/>
    </xf>
    <xf numFmtId="49" fontId="90" fillId="37" borderId="0" xfId="60" applyNumberFormat="1" applyFont="1" applyFill="1" applyBorder="1" applyAlignment="1">
      <alignment horizontal="left" vertical="center" wrapText="1"/>
      <protection/>
    </xf>
    <xf numFmtId="3" fontId="37" fillId="33" borderId="54" xfId="61" applyNumberFormat="1" applyFont="1" applyFill="1" applyBorder="1" applyAlignment="1">
      <alignment horizontal="right" vertical="center" wrapText="1"/>
      <protection/>
    </xf>
    <xf numFmtId="3" fontId="37" fillId="33" borderId="22"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33" borderId="34" xfId="61" applyNumberFormat="1" applyFont="1" applyFill="1" applyBorder="1" applyAlignment="1">
      <alignment horizontal="right" vertical="center" wrapText="1"/>
      <protection/>
    </xf>
    <xf numFmtId="3" fontId="37" fillId="33" borderId="55" xfId="61" applyNumberFormat="1" applyFont="1" applyFill="1" applyBorder="1" applyAlignment="1">
      <alignment horizontal="right" vertical="center"/>
      <protection/>
    </xf>
    <xf numFmtId="3" fontId="37" fillId="33" borderId="24" xfId="61" applyNumberFormat="1" applyFont="1" applyFill="1" applyBorder="1" applyAlignment="1">
      <alignment horizontal="right" vertical="center"/>
      <protection/>
    </xf>
    <xf numFmtId="3" fontId="37" fillId="33" borderId="34" xfId="61" applyNumberFormat="1" applyFont="1" applyFill="1" applyBorder="1" applyAlignment="1">
      <alignment horizontal="center" vertical="center"/>
      <protection/>
    </xf>
    <xf numFmtId="0" fontId="9" fillId="0" borderId="0" xfId="61" applyFont="1" applyFill="1">
      <alignment/>
      <protection/>
    </xf>
    <xf numFmtId="0" fontId="6" fillId="0" borderId="14" xfId="61" applyFont="1" applyBorder="1" applyAlignment="1">
      <alignment horizontal="center" vertical="center" wrapText="1"/>
      <protection/>
    </xf>
    <xf numFmtId="0" fontId="104" fillId="0" borderId="15" xfId="61" applyFont="1" applyBorder="1" applyAlignment="1" applyProtection="1">
      <alignment horizontal="center" vertical="center" wrapText="1"/>
      <protection locked="0"/>
    </xf>
    <xf numFmtId="3" fontId="37" fillId="33" borderId="18" xfId="61" applyNumberFormat="1" applyFont="1" applyFill="1" applyBorder="1" applyAlignment="1">
      <alignment horizontal="right" vertical="center"/>
      <protection/>
    </xf>
    <xf numFmtId="49" fontId="37" fillId="33" borderId="44" xfId="60" applyNumberFormat="1" applyFont="1" applyFill="1" applyBorder="1" applyAlignment="1">
      <alignment horizontal="center" vertical="center"/>
      <protection/>
    </xf>
    <xf numFmtId="49" fontId="37" fillId="33" borderId="18" xfId="60" applyNumberFormat="1" applyFont="1" applyFill="1" applyBorder="1" applyAlignment="1">
      <alignment horizontal="center" vertical="center"/>
      <protection/>
    </xf>
    <xf numFmtId="3" fontId="37" fillId="33" borderId="22" xfId="61" applyNumberFormat="1" applyFont="1" applyFill="1" applyBorder="1" applyAlignment="1">
      <alignment horizontal="center" vertical="center" wrapText="1"/>
      <protection/>
    </xf>
    <xf numFmtId="3" fontId="37" fillId="33" borderId="18" xfId="61" applyNumberFormat="1" applyFont="1" applyFill="1" applyBorder="1" applyAlignment="1">
      <alignment horizontal="center" vertical="center" wrapText="1"/>
      <protection/>
    </xf>
    <xf numFmtId="49" fontId="72" fillId="33" borderId="35" xfId="60" applyNumberFormat="1" applyFont="1" applyFill="1" applyBorder="1" applyAlignment="1">
      <alignment horizontal="center" vertical="center"/>
      <protection/>
    </xf>
    <xf numFmtId="49" fontId="72" fillId="33" borderId="22" xfId="61" applyNumberFormat="1" applyFont="1" applyFill="1" applyBorder="1" applyAlignment="1">
      <alignment horizontal="center" vertical="center"/>
      <protection/>
    </xf>
    <xf numFmtId="0" fontId="72" fillId="33" borderId="22" xfId="61" applyFont="1" applyFill="1" applyBorder="1" applyAlignment="1">
      <alignment horizontal="center" vertical="center" wrapText="1"/>
      <protection/>
    </xf>
    <xf numFmtId="49" fontId="72" fillId="33" borderId="24" xfId="61" applyNumberFormat="1" applyFont="1" applyFill="1" applyBorder="1" applyAlignment="1">
      <alignment horizontal="center" vertical="center"/>
      <protection/>
    </xf>
    <xf numFmtId="49" fontId="72" fillId="33" borderId="23" xfId="60" applyNumberFormat="1" applyFont="1" applyFill="1" applyBorder="1" applyAlignment="1">
      <alignment horizontal="center" vertical="center"/>
      <protection/>
    </xf>
    <xf numFmtId="0" fontId="72" fillId="33" borderId="24" xfId="60" applyFont="1" applyFill="1" applyBorder="1" applyAlignment="1">
      <alignment horizontal="center" vertical="center" wrapText="1"/>
      <protection/>
    </xf>
    <xf numFmtId="0" fontId="122" fillId="0" borderId="0" xfId="61" applyFont="1" applyFill="1" applyAlignment="1">
      <alignment horizontal="center" vertical="center"/>
      <protection/>
    </xf>
    <xf numFmtId="0" fontId="72" fillId="33" borderId="22" xfId="61" applyFont="1" applyFill="1" applyBorder="1" applyAlignment="1">
      <alignment horizontal="center" vertical="center" wrapText="1"/>
      <protection/>
    </xf>
    <xf numFmtId="3" fontId="72" fillId="33" borderId="22" xfId="61" applyNumberFormat="1" applyFont="1" applyFill="1" applyBorder="1" applyAlignment="1">
      <alignment horizontal="center" vertical="center" wrapText="1"/>
      <protection/>
    </xf>
    <xf numFmtId="3" fontId="72" fillId="33" borderId="22" xfId="61" applyNumberFormat="1" applyFont="1" applyFill="1" applyBorder="1" applyAlignment="1">
      <alignment horizontal="center" vertical="center"/>
      <protection/>
    </xf>
    <xf numFmtId="0" fontId="123" fillId="0" borderId="0" xfId="61" applyFont="1" applyFill="1" applyAlignment="1">
      <alignment horizontal="center" vertical="center"/>
      <protection/>
    </xf>
    <xf numFmtId="0" fontId="72" fillId="33" borderId="24" xfId="61" applyFont="1" applyFill="1" applyBorder="1" applyAlignment="1">
      <alignment horizontal="center" vertical="center" wrapText="1"/>
      <protection/>
    </xf>
    <xf numFmtId="3" fontId="72" fillId="33" borderId="24" xfId="61" applyNumberFormat="1" applyFont="1" applyFill="1" applyBorder="1" applyAlignment="1">
      <alignment horizontal="center" vertical="center" wrapText="1"/>
      <protection/>
    </xf>
    <xf numFmtId="3" fontId="72" fillId="33" borderId="24" xfId="61" applyNumberFormat="1" applyFont="1" applyFill="1" applyBorder="1" applyAlignment="1">
      <alignment horizontal="center" vertical="center"/>
      <protection/>
    </xf>
    <xf numFmtId="3" fontId="72" fillId="33" borderId="10" xfId="61" applyNumberFormat="1" applyFont="1" applyFill="1" applyBorder="1" applyAlignment="1">
      <alignment horizontal="center" vertical="center"/>
      <protection/>
    </xf>
    <xf numFmtId="49" fontId="124" fillId="33" borderId="56" xfId="61" applyNumberFormat="1" applyFont="1" applyFill="1" applyBorder="1" applyAlignment="1">
      <alignment horizontal="center" vertical="center"/>
      <protection/>
    </xf>
    <xf numFmtId="49" fontId="124" fillId="33" borderId="57" xfId="61" applyNumberFormat="1" applyFont="1" applyFill="1" applyBorder="1" applyAlignment="1">
      <alignment horizontal="center" vertical="center"/>
      <protection/>
    </xf>
    <xf numFmtId="0" fontId="13" fillId="33" borderId="57" xfId="61" applyFont="1" applyFill="1" applyBorder="1" applyAlignment="1">
      <alignment horizontal="center" vertical="center" wrapText="1"/>
      <protection/>
    </xf>
    <xf numFmtId="0" fontId="13" fillId="33" borderId="58" xfId="61" applyFont="1" applyFill="1" applyBorder="1" applyAlignment="1">
      <alignment horizontal="center" vertical="center" wrapText="1"/>
      <protection/>
    </xf>
    <xf numFmtId="3" fontId="13" fillId="33" borderId="57" xfId="61" applyNumberFormat="1" applyFont="1" applyFill="1" applyBorder="1" applyAlignment="1">
      <alignment horizontal="center" vertical="center" wrapText="1"/>
      <protection/>
    </xf>
    <xf numFmtId="0" fontId="96" fillId="33" borderId="59" xfId="61" applyFont="1" applyFill="1" applyBorder="1" applyAlignment="1">
      <alignment horizontal="center" vertical="center"/>
      <protection/>
    </xf>
    <xf numFmtId="3" fontId="13" fillId="33" borderId="59" xfId="61" applyNumberFormat="1" applyFont="1" applyFill="1" applyBorder="1" applyAlignment="1">
      <alignment horizontal="center" vertical="center"/>
      <protection/>
    </xf>
    <xf numFmtId="3" fontId="125" fillId="33" borderId="59" xfId="61" applyNumberFormat="1" applyFont="1" applyFill="1" applyBorder="1" applyAlignment="1">
      <alignment horizontal="center" vertical="center"/>
      <protection/>
    </xf>
    <xf numFmtId="0" fontId="96" fillId="0" borderId="0" xfId="61" applyFont="1" applyFill="1" applyAlignment="1">
      <alignment horizontal="center" vertical="center"/>
      <protection/>
    </xf>
    <xf numFmtId="49" fontId="37" fillId="33" borderId="18" xfId="60" applyNumberFormat="1" applyFont="1" applyFill="1" applyBorder="1" applyAlignment="1">
      <alignment horizontal="center" vertical="center" wrapText="1"/>
      <protection/>
    </xf>
    <xf numFmtId="3" fontId="37" fillId="33" borderId="17" xfId="61" applyNumberFormat="1" applyFont="1" applyFill="1" applyBorder="1" applyAlignment="1">
      <alignment horizontal="right" vertical="center" wrapText="1"/>
      <protection/>
    </xf>
    <xf numFmtId="3" fontId="37" fillId="33" borderId="26" xfId="61" applyNumberFormat="1" applyFont="1" applyFill="1" applyBorder="1" applyAlignment="1">
      <alignment horizontal="right" vertical="center"/>
      <protection/>
    </xf>
    <xf numFmtId="3" fontId="37" fillId="33" borderId="17" xfId="61" applyNumberFormat="1" applyFont="1" applyFill="1" applyBorder="1" applyAlignment="1">
      <alignment horizontal="right" vertical="center"/>
      <protection/>
    </xf>
    <xf numFmtId="3" fontId="37" fillId="33" borderId="24" xfId="61" applyNumberFormat="1" applyFont="1" applyFill="1" applyBorder="1" applyAlignment="1">
      <alignment horizontal="right" vertical="center" wrapText="1"/>
      <protection/>
    </xf>
    <xf numFmtId="0" fontId="55" fillId="0" borderId="0" xfId="61" applyFont="1" applyAlignment="1">
      <alignment horizontal="center" vertical="center"/>
      <protection/>
    </xf>
    <xf numFmtId="0" fontId="37" fillId="33" borderId="52" xfId="61" applyFont="1" applyFill="1" applyBorder="1" applyAlignment="1">
      <alignment horizontal="center" vertical="center" wrapText="1"/>
      <protection/>
    </xf>
    <xf numFmtId="3" fontId="37" fillId="33" borderId="52" xfId="61" applyNumberFormat="1" applyFont="1" applyFill="1" applyBorder="1" applyAlignment="1">
      <alignment horizontal="center" vertical="center" wrapText="1"/>
      <protection/>
    </xf>
    <xf numFmtId="3" fontId="37" fillId="33" borderId="60" xfId="61" applyNumberFormat="1" applyFont="1" applyFill="1" applyBorder="1" applyAlignment="1">
      <alignment horizontal="center" vertical="center"/>
      <protection/>
    </xf>
    <xf numFmtId="3" fontId="37" fillId="33" borderId="27" xfId="61" applyNumberFormat="1" applyFont="1" applyFill="1" applyBorder="1" applyAlignment="1">
      <alignment horizontal="center" vertical="center"/>
      <protection/>
    </xf>
    <xf numFmtId="0" fontId="55" fillId="0" borderId="0" xfId="61" applyFont="1" applyFill="1" applyAlignment="1">
      <alignment horizontal="center" vertical="center"/>
      <protection/>
    </xf>
    <xf numFmtId="0" fontId="37" fillId="33" borderId="51" xfId="61" applyFont="1" applyFill="1" applyBorder="1" applyAlignment="1">
      <alignment horizontal="center" vertical="center" wrapText="1"/>
      <protection/>
    </xf>
    <xf numFmtId="3" fontId="37" fillId="33" borderId="51" xfId="61" applyNumberFormat="1" applyFont="1" applyFill="1" applyBorder="1" applyAlignment="1">
      <alignment horizontal="center" vertical="center" wrapText="1"/>
      <protection/>
    </xf>
    <xf numFmtId="3" fontId="37" fillId="33" borderId="51" xfId="61" applyNumberFormat="1" applyFont="1" applyFill="1" applyBorder="1" applyAlignment="1">
      <alignment horizontal="center" vertical="center"/>
      <protection/>
    </xf>
    <xf numFmtId="0" fontId="55" fillId="38" borderId="0" xfId="61" applyFont="1" applyFill="1">
      <alignment/>
      <protection/>
    </xf>
    <xf numFmtId="49" fontId="71" fillId="38" borderId="10" xfId="60" applyNumberFormat="1" applyFont="1" applyFill="1" applyBorder="1" applyAlignment="1">
      <alignment horizontal="center" vertical="center"/>
      <protection/>
    </xf>
    <xf numFmtId="49" fontId="71" fillId="38" borderId="10" xfId="60" applyNumberFormat="1" applyFont="1" applyFill="1" applyBorder="1" applyAlignment="1">
      <alignment horizontal="left" vertical="center" wrapText="1"/>
      <protection/>
    </xf>
    <xf numFmtId="0" fontId="71" fillId="38" borderId="18" xfId="61" applyFont="1" applyFill="1" applyBorder="1" applyAlignment="1">
      <alignment horizontal="center" vertical="center" wrapText="1"/>
      <protection/>
    </xf>
    <xf numFmtId="0" fontId="71" fillId="38" borderId="10" xfId="61" applyFont="1" applyFill="1" applyBorder="1" applyAlignment="1">
      <alignment horizontal="center" vertical="center" wrapText="1"/>
      <protection/>
    </xf>
    <xf numFmtId="3" fontId="71" fillId="38" borderId="17" xfId="61" applyNumberFormat="1" applyFont="1" applyFill="1" applyBorder="1" applyAlignment="1">
      <alignment horizontal="right" vertical="center" wrapText="1"/>
      <protection/>
    </xf>
    <xf numFmtId="0" fontId="37" fillId="38" borderId="17" xfId="61" applyFont="1" applyFill="1" applyBorder="1" applyAlignment="1">
      <alignment horizontal="center" vertical="center" wrapText="1"/>
      <protection/>
    </xf>
    <xf numFmtId="3" fontId="71" fillId="38" borderId="17" xfId="61" applyNumberFormat="1" applyFont="1" applyFill="1" applyBorder="1" applyAlignment="1">
      <alignment horizontal="right" vertical="center"/>
      <protection/>
    </xf>
    <xf numFmtId="0" fontId="119" fillId="38" borderId="0" xfId="61" applyFont="1" applyFill="1">
      <alignment/>
      <protection/>
    </xf>
    <xf numFmtId="49" fontId="71" fillId="38" borderId="37" xfId="60" applyNumberFormat="1" applyFont="1" applyFill="1" applyBorder="1" applyAlignment="1">
      <alignment horizontal="center" vertical="center"/>
      <protection/>
    </xf>
    <xf numFmtId="0" fontId="97" fillId="38" borderId="17" xfId="61" applyFont="1" applyFill="1" applyBorder="1" applyAlignment="1">
      <alignment horizontal="center" vertical="center" wrapText="1"/>
      <protection/>
    </xf>
    <xf numFmtId="3" fontId="90" fillId="38" borderId="17" xfId="61" applyNumberFormat="1" applyFont="1" applyFill="1" applyBorder="1" applyAlignment="1">
      <alignment horizontal="right" vertical="center"/>
      <protection/>
    </xf>
    <xf numFmtId="0" fontId="92" fillId="38" borderId="0" xfId="61" applyFont="1" applyFill="1">
      <alignment/>
      <protection/>
    </xf>
    <xf numFmtId="49" fontId="96" fillId="38" borderId="10" xfId="54" applyNumberFormat="1" applyFont="1" applyFill="1" applyBorder="1" applyAlignment="1">
      <alignment horizontal="center" vertical="center"/>
      <protection/>
    </xf>
    <xf numFmtId="0" fontId="95" fillId="38" borderId="10" xfId="0" applyNumberFormat="1" applyFont="1" applyFill="1" applyBorder="1" applyAlignment="1" applyProtection="1">
      <alignment vertical="top" wrapText="1"/>
      <protection/>
    </xf>
    <xf numFmtId="0" fontId="93" fillId="38" borderId="17" xfId="61" applyFont="1" applyFill="1" applyBorder="1" applyAlignment="1">
      <alignment horizontal="center" vertical="center" wrapText="1"/>
      <protection/>
    </xf>
    <xf numFmtId="0" fontId="93" fillId="38" borderId="10" xfId="61" applyFont="1" applyFill="1" applyBorder="1" applyAlignment="1">
      <alignment horizontal="left" vertical="center" wrapText="1"/>
      <protection/>
    </xf>
    <xf numFmtId="0" fontId="93" fillId="38" borderId="17" xfId="61" applyFont="1" applyFill="1" applyBorder="1" applyAlignment="1">
      <alignment horizontal="right" vertical="center" wrapText="1"/>
      <protection/>
    </xf>
    <xf numFmtId="0" fontId="94" fillId="38" borderId="17" xfId="61" applyFont="1" applyFill="1" applyBorder="1" applyAlignment="1">
      <alignment horizontal="center" vertical="center" wrapText="1"/>
      <protection/>
    </xf>
    <xf numFmtId="3" fontId="93" fillId="38" borderId="17" xfId="61" applyNumberFormat="1" applyFont="1" applyFill="1" applyBorder="1" applyAlignment="1">
      <alignment horizontal="right" vertical="center"/>
      <protection/>
    </xf>
    <xf numFmtId="0" fontId="71" fillId="38" borderId="17" xfId="61" applyFont="1" applyFill="1" applyBorder="1" applyAlignment="1">
      <alignment horizontal="center" vertical="center" wrapText="1"/>
      <protection/>
    </xf>
    <xf numFmtId="49" fontId="90" fillId="38" borderId="10" xfId="60" applyNumberFormat="1" applyFont="1" applyFill="1" applyBorder="1" applyAlignment="1">
      <alignment horizontal="center" vertical="center"/>
      <protection/>
    </xf>
    <xf numFmtId="49" fontId="90" fillId="38" borderId="39" xfId="60" applyNumberFormat="1" applyFont="1" applyFill="1" applyBorder="1" applyAlignment="1">
      <alignment horizontal="center" vertical="center"/>
      <protection/>
    </xf>
    <xf numFmtId="49" fontId="90" fillId="38" borderId="18" xfId="60" applyNumberFormat="1" applyFont="1" applyFill="1" applyBorder="1" applyAlignment="1">
      <alignment horizontal="center" vertical="center"/>
      <protection/>
    </xf>
    <xf numFmtId="49" fontId="90" fillId="38" borderId="10" xfId="60" applyNumberFormat="1" applyFont="1" applyFill="1" applyBorder="1" applyAlignment="1">
      <alignment horizontal="left" vertical="center" wrapText="1"/>
      <protection/>
    </xf>
    <xf numFmtId="3" fontId="93" fillId="38" borderId="17" xfId="61" applyNumberFormat="1" applyFont="1" applyFill="1" applyBorder="1" applyAlignment="1">
      <alignment horizontal="right" vertical="center" wrapText="1"/>
      <protection/>
    </xf>
    <xf numFmtId="196" fontId="37" fillId="38" borderId="17" xfId="61" applyNumberFormat="1" applyFont="1" applyFill="1" applyBorder="1" applyAlignment="1">
      <alignment horizontal="center" vertical="center" wrapText="1"/>
      <protection/>
    </xf>
    <xf numFmtId="204" fontId="71" fillId="38" borderId="17" xfId="61" applyNumberFormat="1" applyFont="1" applyFill="1" applyBorder="1" applyAlignment="1">
      <alignment horizontal="right" vertical="center"/>
      <protection/>
    </xf>
    <xf numFmtId="49" fontId="68" fillId="38" borderId="10" xfId="54" applyNumberFormat="1" applyFont="1" applyFill="1" applyBorder="1" applyAlignment="1">
      <alignment horizontal="center" vertical="center"/>
      <protection/>
    </xf>
    <xf numFmtId="49" fontId="71" fillId="38" borderId="26" xfId="61" applyNumberFormat="1" applyFont="1" applyFill="1" applyBorder="1" applyAlignment="1">
      <alignment horizontal="center" vertical="center"/>
      <protection/>
    </xf>
    <xf numFmtId="49" fontId="71" fillId="38" borderId="17" xfId="61" applyNumberFormat="1" applyFont="1" applyFill="1" applyBorder="1" applyAlignment="1">
      <alignment horizontal="center" vertical="center"/>
      <protection/>
    </xf>
    <xf numFmtId="0" fontId="71" fillId="38" borderId="17" xfId="61" applyFont="1" applyFill="1" applyBorder="1" applyAlignment="1">
      <alignment horizontal="left" vertical="center" wrapText="1"/>
      <protection/>
    </xf>
    <xf numFmtId="0" fontId="71" fillId="38" borderId="17" xfId="61" applyFont="1" applyFill="1" applyBorder="1" applyAlignment="1">
      <alignment horizontal="center" vertical="distributed" wrapText="1"/>
      <protection/>
    </xf>
    <xf numFmtId="49" fontId="68" fillId="38" borderId="31" xfId="54" applyNumberFormat="1" applyFont="1" applyFill="1" applyBorder="1" applyAlignment="1">
      <alignment horizontal="center" vertical="center"/>
      <protection/>
    </xf>
    <xf numFmtId="0" fontId="68" fillId="38" borderId="10" xfId="60" applyFont="1" applyFill="1" applyBorder="1" applyAlignment="1">
      <alignment horizontal="justify" vertical="center" wrapText="1"/>
      <protection/>
    </xf>
    <xf numFmtId="49" fontId="71" fillId="38" borderId="10" xfId="61" applyNumberFormat="1" applyFont="1" applyFill="1" applyBorder="1" applyAlignment="1">
      <alignment horizontal="center" vertical="center" wrapText="1"/>
      <protection/>
    </xf>
    <xf numFmtId="49" fontId="68" fillId="38" borderId="37" xfId="54" applyNumberFormat="1" applyFont="1" applyFill="1" applyBorder="1" applyAlignment="1">
      <alignment horizontal="center" vertical="center"/>
      <protection/>
    </xf>
    <xf numFmtId="0" fontId="71" fillId="38" borderId="10" xfId="69" applyNumberFormat="1" applyFont="1" applyFill="1" applyBorder="1" applyAlignment="1">
      <alignment horizontal="center" vertical="center"/>
      <protection/>
    </xf>
    <xf numFmtId="0" fontId="68" fillId="38" borderId="0" xfId="0" applyNumberFormat="1" applyFont="1" applyFill="1" applyBorder="1" applyAlignment="1" applyProtection="1">
      <alignment horizontal="center" vertical="top" wrapText="1"/>
      <protection/>
    </xf>
    <xf numFmtId="0" fontId="68" fillId="38" borderId="10" xfId="61" applyFont="1" applyFill="1" applyBorder="1" applyAlignment="1">
      <alignment horizontal="center" vertical="center" wrapText="1"/>
      <protection/>
    </xf>
    <xf numFmtId="3" fontId="71" fillId="38" borderId="10" xfId="61" applyNumberFormat="1" applyFont="1" applyFill="1" applyBorder="1" applyAlignment="1">
      <alignment horizontal="right" vertical="center"/>
      <protection/>
    </xf>
    <xf numFmtId="3" fontId="90" fillId="38" borderId="10" xfId="61" applyNumberFormat="1" applyFont="1" applyFill="1" applyBorder="1" applyAlignment="1">
      <alignment horizontal="right"/>
      <protection/>
    </xf>
    <xf numFmtId="3" fontId="90" fillId="38" borderId="10" xfId="61" applyNumberFormat="1" applyFont="1" applyFill="1" applyBorder="1" applyAlignment="1">
      <alignment horizontal="right" vertical="center"/>
      <protection/>
    </xf>
    <xf numFmtId="49" fontId="71" fillId="38" borderId="10" xfId="69" applyNumberFormat="1" applyFont="1" applyFill="1" applyBorder="1" applyAlignment="1">
      <alignment horizontal="center" vertical="center"/>
      <protection/>
    </xf>
    <xf numFmtId="49" fontId="71" fillId="38" borderId="31" xfId="69" applyNumberFormat="1" applyFont="1" applyFill="1" applyBorder="1" applyAlignment="1">
      <alignment horizontal="center" vertical="center"/>
      <protection/>
    </xf>
    <xf numFmtId="0" fontId="68" fillId="38" borderId="10" xfId="60" applyFont="1" applyFill="1" applyBorder="1" applyAlignment="1">
      <alignment horizontal="justify" vertical="top" wrapText="1"/>
      <protection/>
    </xf>
    <xf numFmtId="3" fontId="71" fillId="38" borderId="10" xfId="61" applyNumberFormat="1" applyFont="1" applyFill="1" applyBorder="1" applyAlignment="1">
      <alignment horizontal="right" vertical="center"/>
      <protection/>
    </xf>
    <xf numFmtId="3" fontId="71" fillId="38" borderId="10" xfId="61" applyNumberFormat="1" applyFont="1" applyFill="1" applyBorder="1" applyAlignment="1">
      <alignment horizontal="right"/>
      <protection/>
    </xf>
    <xf numFmtId="3" fontId="71" fillId="38" borderId="17" xfId="61" applyNumberFormat="1" applyFont="1" applyFill="1" applyBorder="1" applyAlignment="1">
      <alignment horizontal="right" vertical="center"/>
      <protection/>
    </xf>
    <xf numFmtId="0" fontId="68" fillId="38" borderId="10" xfId="60" applyFont="1" applyFill="1" applyBorder="1" applyAlignment="1">
      <alignment vertical="center" wrapText="1"/>
      <protection/>
    </xf>
    <xf numFmtId="0" fontId="71" fillId="38" borderId="18" xfId="61" applyFont="1" applyFill="1" applyBorder="1" applyAlignment="1">
      <alignment horizontal="left" vertical="center" wrapText="1"/>
      <protection/>
    </xf>
    <xf numFmtId="3" fontId="71" fillId="38" borderId="10" xfId="61" applyNumberFormat="1" applyFont="1" applyFill="1" applyBorder="1" applyAlignment="1">
      <alignment horizontal="right" vertical="center" wrapText="1"/>
      <protection/>
    </xf>
    <xf numFmtId="0" fontId="97" fillId="38" borderId="10" xfId="61" applyFont="1" applyFill="1" applyBorder="1" applyAlignment="1">
      <alignment horizontal="center" vertical="center" wrapText="1"/>
      <protection/>
    </xf>
    <xf numFmtId="0" fontId="81" fillId="38" borderId="10" xfId="0" applyNumberFormat="1" applyFont="1" applyFill="1" applyBorder="1" applyAlignment="1" applyProtection="1">
      <alignment horizontal="center" vertical="center" wrapText="1"/>
      <protection/>
    </xf>
    <xf numFmtId="3" fontId="71" fillId="38" borderId="10" xfId="61" applyNumberFormat="1" applyFont="1" applyFill="1" applyBorder="1" applyAlignment="1">
      <alignment horizontal="center" vertical="center" wrapText="1"/>
      <protection/>
    </xf>
    <xf numFmtId="49" fontId="95" fillId="38" borderId="10" xfId="54" applyNumberFormat="1" applyFont="1" applyFill="1" applyBorder="1" applyAlignment="1">
      <alignment horizontal="center" vertical="center"/>
      <protection/>
    </xf>
    <xf numFmtId="0" fontId="95" fillId="38" borderId="10" xfId="60" applyFont="1" applyFill="1" applyBorder="1" applyAlignment="1">
      <alignment vertical="center" wrapText="1"/>
      <protection/>
    </xf>
    <xf numFmtId="0" fontId="39" fillId="38" borderId="0" xfId="0" applyNumberFormat="1" applyFont="1" applyFill="1" applyBorder="1" applyAlignment="1" applyProtection="1">
      <alignment horizontal="center" vertical="center" wrapText="1"/>
      <protection/>
    </xf>
    <xf numFmtId="0" fontId="93" fillId="38" borderId="10" xfId="61" applyFont="1" applyFill="1" applyBorder="1" applyAlignment="1">
      <alignment horizontal="right" vertical="center" wrapText="1"/>
      <protection/>
    </xf>
    <xf numFmtId="3" fontId="93" fillId="38" borderId="17" xfId="61" applyNumberFormat="1" applyFont="1" applyFill="1" applyBorder="1" applyAlignment="1">
      <alignment horizontal="right" vertical="center"/>
      <protection/>
    </xf>
    <xf numFmtId="0" fontId="71" fillId="38" borderId="32" xfId="61" applyFont="1" applyFill="1" applyBorder="1" applyAlignment="1">
      <alignment horizontal="center" vertical="distributed" wrapText="1"/>
      <protection/>
    </xf>
    <xf numFmtId="3" fontId="71" fillId="38" borderId="18" xfId="61" applyNumberFormat="1" applyFont="1" applyFill="1" applyBorder="1" applyAlignment="1">
      <alignment horizontal="right" vertical="center" wrapText="1"/>
      <protection/>
    </xf>
    <xf numFmtId="0" fontId="71" fillId="38" borderId="18" xfId="61" applyFont="1" applyFill="1" applyBorder="1" applyAlignment="1">
      <alignment horizontal="right" vertical="center" wrapText="1"/>
      <protection/>
    </xf>
    <xf numFmtId="0" fontId="93" fillId="38" borderId="18" xfId="61" applyFont="1" applyFill="1" applyBorder="1" applyAlignment="1">
      <alignment horizontal="left" vertical="center" wrapText="1"/>
      <protection/>
    </xf>
    <xf numFmtId="0" fontId="93" fillId="38" borderId="18" xfId="61" applyFont="1" applyFill="1" applyBorder="1" applyAlignment="1">
      <alignment horizontal="right" vertical="center" wrapText="1"/>
      <protection/>
    </xf>
    <xf numFmtId="49" fontId="95" fillId="38" borderId="16" xfId="54" applyNumberFormat="1" applyFont="1" applyFill="1" applyBorder="1" applyAlignment="1">
      <alignment horizontal="center" vertical="center"/>
      <protection/>
    </xf>
    <xf numFmtId="0" fontId="96" fillId="38" borderId="10" xfId="60" applyFont="1" applyFill="1" applyBorder="1" applyAlignment="1">
      <alignment vertical="center" wrapText="1"/>
      <protection/>
    </xf>
    <xf numFmtId="49" fontId="68" fillId="38" borderId="16" xfId="54" applyNumberFormat="1" applyFont="1" applyFill="1" applyBorder="1" applyAlignment="1">
      <alignment horizontal="center" vertical="center"/>
      <protection/>
    </xf>
    <xf numFmtId="49" fontId="71" fillId="38" borderId="39" xfId="60" applyNumberFormat="1" applyFont="1" applyFill="1" applyBorder="1" applyAlignment="1">
      <alignment horizontal="center" vertical="center"/>
      <protection/>
    </xf>
    <xf numFmtId="49" fontId="71" fillId="38" borderId="18" xfId="60" applyNumberFormat="1" applyFont="1" applyFill="1" applyBorder="1" applyAlignment="1">
      <alignment horizontal="center" vertical="center"/>
      <protection/>
    </xf>
    <xf numFmtId="49" fontId="71" fillId="38" borderId="0" xfId="60" applyNumberFormat="1" applyFont="1" applyFill="1" applyBorder="1" applyAlignment="1">
      <alignment horizontal="left" vertical="center" wrapText="1"/>
      <protection/>
    </xf>
    <xf numFmtId="49" fontId="68" fillId="38" borderId="18" xfId="60" applyNumberFormat="1" applyFont="1" applyFill="1" applyBorder="1" applyAlignment="1">
      <alignment horizontal="center" vertical="center"/>
      <protection/>
    </xf>
    <xf numFmtId="49" fontId="68" fillId="38" borderId="30" xfId="54" applyNumberFormat="1" applyFont="1" applyFill="1" applyBorder="1" applyAlignment="1">
      <alignment horizontal="center" vertical="center"/>
      <protection/>
    </xf>
    <xf numFmtId="3" fontId="71" fillId="38" borderId="18" xfId="61" applyNumberFormat="1" applyFont="1" applyFill="1" applyBorder="1" applyAlignment="1">
      <alignment horizontal="center" vertical="center" wrapText="1"/>
      <protection/>
    </xf>
    <xf numFmtId="49" fontId="95" fillId="38" borderId="18" xfId="60" applyNumberFormat="1" applyFont="1" applyFill="1" applyBorder="1" applyAlignment="1">
      <alignment horizontal="center" vertical="center"/>
      <protection/>
    </xf>
    <xf numFmtId="49" fontId="95" fillId="38" borderId="30" xfId="54" applyNumberFormat="1" applyFont="1" applyFill="1" applyBorder="1" applyAlignment="1">
      <alignment horizontal="center" vertical="center"/>
      <protection/>
    </xf>
    <xf numFmtId="0" fontId="93" fillId="38" borderId="30" xfId="61" applyFont="1" applyFill="1" applyBorder="1" applyAlignment="1">
      <alignment horizontal="left" vertical="center" wrapText="1"/>
      <protection/>
    </xf>
    <xf numFmtId="0" fontId="93" fillId="38" borderId="30" xfId="61" applyFont="1" applyFill="1" applyBorder="1" applyAlignment="1">
      <alignment horizontal="right" vertical="center" wrapText="1"/>
      <protection/>
    </xf>
    <xf numFmtId="0" fontId="94" fillId="38" borderId="18" xfId="61" applyFont="1" applyFill="1" applyBorder="1" applyAlignment="1">
      <alignment horizontal="center" vertical="center" wrapText="1"/>
      <protection/>
    </xf>
    <xf numFmtId="0" fontId="92" fillId="38" borderId="34" xfId="61" applyFont="1" applyFill="1" applyBorder="1">
      <alignment/>
      <protection/>
    </xf>
    <xf numFmtId="3" fontId="71" fillId="38" borderId="30" xfId="61" applyNumberFormat="1" applyFont="1" applyFill="1" applyBorder="1" applyAlignment="1">
      <alignment horizontal="right" vertical="center" wrapText="1"/>
      <protection/>
    </xf>
    <xf numFmtId="0" fontId="37" fillId="38" borderId="18" xfId="61" applyFont="1" applyFill="1" applyBorder="1" applyAlignment="1">
      <alignment horizontal="center" vertical="center" wrapText="1"/>
      <protection/>
    </xf>
    <xf numFmtId="0" fontId="55" fillId="38" borderId="0" xfId="61" applyFont="1" applyFill="1" applyBorder="1">
      <alignment/>
      <protection/>
    </xf>
    <xf numFmtId="0" fontId="97" fillId="38" borderId="18" xfId="61" applyFont="1" applyFill="1" applyBorder="1" applyAlignment="1">
      <alignment horizontal="center" vertical="center" wrapText="1"/>
      <protection/>
    </xf>
    <xf numFmtId="0" fontId="119" fillId="38" borderId="0" xfId="61" applyFont="1" applyFill="1" applyBorder="1">
      <alignment/>
      <protection/>
    </xf>
    <xf numFmtId="0" fontId="71" fillId="38" borderId="10" xfId="60" applyFont="1" applyFill="1" applyBorder="1" applyAlignment="1">
      <alignment horizontal="left" vertical="center" wrapText="1"/>
      <protection/>
    </xf>
    <xf numFmtId="0" fontId="37" fillId="38" borderId="10" xfId="61" applyFont="1" applyFill="1" applyBorder="1" applyAlignment="1">
      <alignment horizontal="center" vertical="center" wrapText="1"/>
      <protection/>
    </xf>
    <xf numFmtId="0" fontId="112" fillId="38" borderId="0" xfId="61" applyFont="1" applyFill="1">
      <alignment/>
      <protection/>
    </xf>
    <xf numFmtId="0" fontId="71" fillId="38" borderId="10" xfId="61" applyFont="1" applyFill="1" applyBorder="1" applyAlignment="1">
      <alignment horizontal="right" vertical="center" wrapText="1"/>
      <protection/>
    </xf>
    <xf numFmtId="0" fontId="71" fillId="38" borderId="17" xfId="61" applyFont="1" applyFill="1" applyBorder="1" applyAlignment="1">
      <alignment horizontal="right" vertical="center" wrapText="1"/>
      <protection/>
    </xf>
    <xf numFmtId="49" fontId="71" fillId="38" borderId="17" xfId="60" applyNumberFormat="1" applyFont="1" applyFill="1" applyBorder="1" applyAlignment="1">
      <alignment horizontal="center" vertical="center"/>
      <protection/>
    </xf>
    <xf numFmtId="0" fontId="68" fillId="38" borderId="10" xfId="0" applyNumberFormat="1" applyFont="1" applyFill="1" applyBorder="1" applyAlignment="1" applyProtection="1">
      <alignment vertical="center" wrapText="1"/>
      <protection/>
    </xf>
    <xf numFmtId="49" fontId="9" fillId="38" borderId="10" xfId="54" applyNumberFormat="1" applyFont="1" applyFill="1" applyBorder="1" applyAlignment="1">
      <alignment horizontal="center" vertical="center" wrapText="1"/>
      <protection/>
    </xf>
    <xf numFmtId="49" fontId="71" fillId="38" borderId="17" xfId="61" applyNumberFormat="1" applyFont="1" applyFill="1" applyBorder="1" applyAlignment="1">
      <alignment horizontal="center" vertical="center" wrapText="1"/>
      <protection/>
    </xf>
    <xf numFmtId="3" fontId="71" fillId="38" borderId="17" xfId="61" applyNumberFormat="1" applyFont="1" applyFill="1" applyBorder="1" applyAlignment="1">
      <alignment horizontal="center" vertical="center" wrapText="1"/>
      <protection/>
    </xf>
    <xf numFmtId="3" fontId="71" fillId="38" borderId="17" xfId="61" applyNumberFormat="1" applyFont="1" applyFill="1" applyBorder="1" applyAlignment="1">
      <alignment vertical="center"/>
      <protection/>
    </xf>
    <xf numFmtId="0" fontId="121" fillId="38" borderId="0" xfId="61" applyFont="1" applyFill="1">
      <alignment/>
      <protection/>
    </xf>
    <xf numFmtId="0" fontId="93" fillId="38" borderId="10" xfId="61" applyFont="1" applyFill="1" applyBorder="1" applyAlignment="1">
      <alignment horizontal="left" vertical="center" wrapText="1"/>
      <protection/>
    </xf>
    <xf numFmtId="0" fontId="38" fillId="38" borderId="10" xfId="61" applyFont="1" applyFill="1" applyBorder="1" applyAlignment="1">
      <alignment horizontal="left" vertical="center" wrapText="1"/>
      <protection/>
    </xf>
    <xf numFmtId="1" fontId="93" fillId="38" borderId="17" xfId="61" applyNumberFormat="1" applyFont="1" applyFill="1" applyBorder="1" applyAlignment="1">
      <alignment horizontal="center" vertical="center" wrapText="1"/>
      <protection/>
    </xf>
    <xf numFmtId="3" fontId="93" fillId="38" borderId="18" xfId="61" applyNumberFormat="1" applyFont="1" applyFill="1" applyBorder="1" applyAlignment="1">
      <alignment horizontal="right" vertical="center"/>
      <protection/>
    </xf>
    <xf numFmtId="0" fontId="98" fillId="38" borderId="0" xfId="61" applyFont="1" applyFill="1">
      <alignment/>
      <protection/>
    </xf>
    <xf numFmtId="49" fontId="93" fillId="38" borderId="10" xfId="61" applyNumberFormat="1" applyFont="1" applyFill="1" applyBorder="1" applyAlignment="1">
      <alignment horizontal="center" vertical="center"/>
      <protection/>
    </xf>
    <xf numFmtId="0" fontId="99" fillId="38" borderId="10" xfId="60" applyFont="1" applyFill="1" applyBorder="1" applyAlignment="1">
      <alignment vertical="center" wrapText="1"/>
      <protection/>
    </xf>
    <xf numFmtId="3" fontId="93" fillId="38" borderId="10" xfId="61" applyNumberFormat="1" applyFont="1" applyFill="1" applyBorder="1" applyAlignment="1">
      <alignment horizontal="right" vertical="center"/>
      <protection/>
    </xf>
    <xf numFmtId="0" fontId="93" fillId="38" borderId="32" xfId="61" applyFont="1" applyFill="1" applyBorder="1" applyAlignment="1">
      <alignment horizontal="left" vertical="center" wrapText="1"/>
      <protection/>
    </xf>
    <xf numFmtId="3" fontId="93" fillId="38" borderId="32" xfId="61" applyNumberFormat="1" applyFont="1" applyFill="1" applyBorder="1" applyAlignment="1">
      <alignment horizontal="right" vertical="center"/>
      <protection/>
    </xf>
    <xf numFmtId="1" fontId="93" fillId="38" borderId="32" xfId="61" applyNumberFormat="1" applyFont="1" applyFill="1" applyBorder="1" applyAlignment="1">
      <alignment horizontal="center" vertical="center" wrapText="1"/>
      <protection/>
    </xf>
    <xf numFmtId="3" fontId="93" fillId="38" borderId="32" xfId="61" applyNumberFormat="1" applyFont="1" applyFill="1" applyBorder="1" applyAlignment="1">
      <alignment horizontal="right" vertical="center"/>
      <protection/>
    </xf>
    <xf numFmtId="1" fontId="93" fillId="38" borderId="10" xfId="61" applyNumberFormat="1" applyFont="1" applyFill="1" applyBorder="1" applyAlignment="1">
      <alignment horizontal="center" vertical="center" wrapText="1"/>
      <protection/>
    </xf>
    <xf numFmtId="3" fontId="93" fillId="38" borderId="10" xfId="61" applyNumberFormat="1" applyFont="1" applyFill="1" applyBorder="1" applyAlignment="1">
      <alignment horizontal="right" vertical="center"/>
      <protection/>
    </xf>
    <xf numFmtId="49" fontId="71" fillId="38" borderId="10" xfId="61" applyNumberFormat="1" applyFont="1" applyFill="1" applyBorder="1" applyAlignment="1">
      <alignment horizontal="left" vertical="center" wrapText="1"/>
      <protection/>
    </xf>
    <xf numFmtId="0" fontId="83" fillId="38" borderId="0" xfId="61" applyFont="1" applyFill="1">
      <alignment/>
      <protection/>
    </xf>
    <xf numFmtId="49" fontId="95" fillId="38" borderId="10" xfId="60" applyNumberFormat="1" applyFont="1" applyFill="1" applyBorder="1" applyAlignment="1">
      <alignment horizontal="center"/>
      <protection/>
    </xf>
    <xf numFmtId="49" fontId="95" fillId="38" borderId="32" xfId="60" applyNumberFormat="1" applyFont="1" applyFill="1" applyBorder="1" applyAlignment="1">
      <alignment horizontal="center"/>
      <protection/>
    </xf>
    <xf numFmtId="0" fontId="95" fillId="38" borderId="0" xfId="60" applyFont="1" applyFill="1" applyAlignment="1">
      <alignment vertical="center" wrapText="1"/>
      <protection/>
    </xf>
    <xf numFmtId="3" fontId="93" fillId="38" borderId="18" xfId="61" applyNumberFormat="1" applyFont="1" applyFill="1" applyBorder="1" applyAlignment="1">
      <alignment horizontal="right" vertical="center"/>
      <protection/>
    </xf>
    <xf numFmtId="0" fontId="71" fillId="38" borderId="10" xfId="61" applyFont="1" applyFill="1" applyBorder="1" applyAlignment="1">
      <alignment horizontal="center" vertical="center" wrapText="1"/>
      <protection/>
    </xf>
    <xf numFmtId="3" fontId="71" fillId="38" borderId="10" xfId="61" applyNumberFormat="1" applyFont="1" applyFill="1" applyBorder="1" applyAlignment="1">
      <alignment horizontal="center" vertical="center" wrapText="1"/>
      <protection/>
    </xf>
    <xf numFmtId="49" fontId="68" fillId="38" borderId="10" xfId="60" applyNumberFormat="1" applyFont="1" applyFill="1" applyBorder="1" applyAlignment="1">
      <alignment horizontal="center" vertical="center"/>
      <protection/>
    </xf>
    <xf numFmtId="0" fontId="68" fillId="38" borderId="10" xfId="60" applyFont="1" applyFill="1" applyBorder="1" applyAlignment="1">
      <alignment wrapText="1"/>
      <protection/>
    </xf>
    <xf numFmtId="0" fontId="121" fillId="38" borderId="10" xfId="61" applyFont="1" applyFill="1" applyBorder="1">
      <alignment/>
      <protection/>
    </xf>
    <xf numFmtId="49" fontId="68" fillId="38" borderId="17" xfId="54" applyNumberFormat="1" applyFont="1" applyFill="1" applyBorder="1" applyAlignment="1">
      <alignment horizontal="center" vertical="center"/>
      <protection/>
    </xf>
    <xf numFmtId="0" fontId="68" fillId="38" borderId="17" xfId="60" applyFont="1" applyFill="1" applyBorder="1" applyAlignment="1">
      <alignment horizontal="justify" vertical="top" wrapText="1"/>
      <protection/>
    </xf>
    <xf numFmtId="3" fontId="71" fillId="38" borderId="17" xfId="61" applyNumberFormat="1" applyFont="1" applyFill="1" applyBorder="1" applyAlignment="1">
      <alignment horizontal="right"/>
      <protection/>
    </xf>
    <xf numFmtId="3" fontId="71" fillId="38" borderId="10" xfId="61" applyNumberFormat="1" applyFont="1" applyFill="1" applyBorder="1" applyAlignment="1">
      <alignment vertical="center"/>
      <protection/>
    </xf>
    <xf numFmtId="49" fontId="9" fillId="38" borderId="10" xfId="54" applyNumberFormat="1" applyFont="1" applyFill="1" applyBorder="1" applyAlignment="1">
      <alignment horizontal="center" vertical="center"/>
      <protection/>
    </xf>
    <xf numFmtId="0" fontId="9" fillId="38" borderId="10" xfId="60" applyFont="1" applyFill="1" applyBorder="1" applyAlignment="1">
      <alignment horizontal="justify" vertical="top" wrapText="1"/>
      <protection/>
    </xf>
    <xf numFmtId="49" fontId="38" fillId="38" borderId="10" xfId="61" applyNumberFormat="1" applyFont="1" applyFill="1" applyBorder="1" applyAlignment="1">
      <alignment horizontal="left" vertical="center" wrapText="1"/>
      <protection/>
    </xf>
    <xf numFmtId="3" fontId="93" fillId="38" borderId="10" xfId="61" applyNumberFormat="1" applyFont="1" applyFill="1" applyBorder="1" applyAlignment="1">
      <alignment vertical="center"/>
      <protection/>
    </xf>
    <xf numFmtId="3" fontId="93" fillId="38" borderId="10" xfId="61" applyNumberFormat="1" applyFont="1" applyFill="1" applyBorder="1" applyAlignment="1">
      <alignment horizontal="right"/>
      <protection/>
    </xf>
    <xf numFmtId="1" fontId="71" fillId="38" borderId="10" xfId="61" applyNumberFormat="1" applyFont="1" applyFill="1" applyBorder="1" applyAlignment="1">
      <alignment horizontal="center" vertical="center" wrapText="1"/>
      <protection/>
    </xf>
    <xf numFmtId="49" fontId="71" fillId="38" borderId="17" xfId="60" applyNumberFormat="1" applyFont="1" applyFill="1" applyBorder="1" applyAlignment="1">
      <alignment horizontal="left" vertical="center" wrapText="1"/>
      <protection/>
    </xf>
    <xf numFmtId="3" fontId="37" fillId="38" borderId="17" xfId="61" applyNumberFormat="1" applyFont="1" applyFill="1" applyBorder="1" applyAlignment="1">
      <alignment horizontal="right" vertical="center"/>
      <protection/>
    </xf>
    <xf numFmtId="49" fontId="38" fillId="38" borderId="10" xfId="60" applyNumberFormat="1" applyFont="1" applyFill="1" applyBorder="1" applyAlignment="1">
      <alignment horizontal="center" vertical="center"/>
      <protection/>
    </xf>
    <xf numFmtId="49" fontId="38" fillId="38" borderId="37" xfId="60" applyNumberFormat="1" applyFont="1" applyFill="1" applyBorder="1" applyAlignment="1">
      <alignment horizontal="center" vertical="center"/>
      <protection/>
    </xf>
    <xf numFmtId="49" fontId="38" fillId="38" borderId="10" xfId="60" applyNumberFormat="1" applyFont="1" applyFill="1" applyBorder="1" applyAlignment="1">
      <alignment horizontal="left" vertical="center" wrapText="1"/>
      <protection/>
    </xf>
    <xf numFmtId="3" fontId="38" fillId="38" borderId="17" xfId="61" applyNumberFormat="1" applyFont="1" applyFill="1" applyBorder="1" applyAlignment="1">
      <alignment horizontal="right" vertical="center" wrapText="1"/>
      <protection/>
    </xf>
    <xf numFmtId="3" fontId="38" fillId="38" borderId="10" xfId="61" applyNumberFormat="1" applyFont="1" applyFill="1" applyBorder="1" applyAlignment="1">
      <alignment horizontal="right" vertical="center"/>
      <protection/>
    </xf>
    <xf numFmtId="3" fontId="34" fillId="38" borderId="10" xfId="61" applyNumberFormat="1" applyFont="1" applyFill="1" applyBorder="1" applyAlignment="1">
      <alignment horizontal="right" vertical="center"/>
      <protection/>
    </xf>
    <xf numFmtId="3" fontId="38" fillId="38" borderId="10" xfId="61" applyNumberFormat="1" applyFont="1" applyFill="1" applyBorder="1" applyAlignment="1">
      <alignment horizontal="right" vertical="center"/>
      <protection/>
    </xf>
    <xf numFmtId="3" fontId="37" fillId="38" borderId="10" xfId="61" applyNumberFormat="1" applyFont="1" applyFill="1" applyBorder="1" applyAlignment="1">
      <alignment horizontal="right" vertical="center"/>
      <protection/>
    </xf>
    <xf numFmtId="3" fontId="71" fillId="38" borderId="32" xfId="61" applyNumberFormat="1" applyFont="1" applyFill="1" applyBorder="1" applyAlignment="1">
      <alignment horizontal="right" vertical="center"/>
      <protection/>
    </xf>
    <xf numFmtId="49" fontId="68" fillId="38" borderId="10" xfId="0" applyNumberFormat="1" applyFont="1" applyFill="1" applyBorder="1" applyAlignment="1">
      <alignment horizontal="center" vertical="center" wrapText="1"/>
    </xf>
    <xf numFmtId="2" fontId="68" fillId="38" borderId="10" xfId="56" applyNumberFormat="1" applyFont="1" applyFill="1" applyBorder="1" applyAlignment="1">
      <alignment vertical="center" wrapText="1"/>
      <protection/>
    </xf>
    <xf numFmtId="0" fontId="68" fillId="38" borderId="10" xfId="61" applyFont="1" applyFill="1" applyBorder="1" applyAlignment="1">
      <alignment vertical="center"/>
      <protection/>
    </xf>
    <xf numFmtId="49" fontId="9" fillId="38" borderId="10" xfId="60" applyNumberFormat="1" applyFont="1" applyFill="1" applyBorder="1" applyAlignment="1">
      <alignment horizontal="center" vertical="center"/>
      <protection/>
    </xf>
    <xf numFmtId="49" fontId="9" fillId="38" borderId="17" xfId="54" applyNumberFormat="1" applyFont="1" applyFill="1" applyBorder="1" applyAlignment="1">
      <alignment horizontal="center" vertical="center"/>
      <protection/>
    </xf>
    <xf numFmtId="0" fontId="9" fillId="38" borderId="17" xfId="60" applyFont="1" applyFill="1" applyBorder="1" applyAlignment="1">
      <alignment vertical="center" wrapText="1"/>
      <protection/>
    </xf>
    <xf numFmtId="0" fontId="9" fillId="38" borderId="17" xfId="61" applyFont="1" applyFill="1" applyBorder="1" applyAlignment="1">
      <alignment horizontal="left" vertical="center" wrapText="1"/>
      <protection/>
    </xf>
    <xf numFmtId="0" fontId="9" fillId="38" borderId="17" xfId="61" applyFont="1" applyFill="1" applyBorder="1" applyAlignment="1">
      <alignment vertical="center"/>
      <protection/>
    </xf>
    <xf numFmtId="3" fontId="38" fillId="38" borderId="17" xfId="61" applyNumberFormat="1" applyFont="1" applyFill="1" applyBorder="1" applyAlignment="1">
      <alignment horizontal="right" vertical="center"/>
      <protection/>
    </xf>
    <xf numFmtId="0" fontId="68" fillId="38" borderId="17" xfId="61" applyFont="1" applyFill="1" applyBorder="1" applyAlignment="1">
      <alignment vertical="center"/>
      <protection/>
    </xf>
    <xf numFmtId="0" fontId="68" fillId="38" borderId="10" xfId="60" applyFont="1" applyFill="1" applyBorder="1" applyAlignment="1" quotePrefix="1">
      <alignment vertical="center" wrapText="1"/>
      <protection/>
    </xf>
    <xf numFmtId="0" fontId="71" fillId="38" borderId="0" xfId="60" applyFont="1" applyFill="1" applyAlignment="1">
      <alignment vertical="center" wrapText="1"/>
      <protection/>
    </xf>
    <xf numFmtId="0" fontId="9" fillId="38" borderId="10" xfId="60" applyFont="1" applyFill="1" applyBorder="1" applyAlignment="1" quotePrefix="1">
      <alignment vertical="center" wrapText="1"/>
      <protection/>
    </xf>
    <xf numFmtId="0" fontId="38" fillId="38" borderId="17" xfId="61" applyFont="1" applyFill="1" applyBorder="1" applyAlignment="1">
      <alignment horizontal="left" vertical="center" wrapText="1"/>
      <protection/>
    </xf>
    <xf numFmtId="3" fontId="38" fillId="38" borderId="17" xfId="61" applyNumberFormat="1" applyFont="1" applyFill="1" applyBorder="1" applyAlignment="1">
      <alignment horizontal="right" vertical="center"/>
      <protection/>
    </xf>
    <xf numFmtId="3" fontId="34" fillId="38" borderId="17" xfId="61" applyNumberFormat="1" applyFont="1" applyFill="1" applyBorder="1" applyAlignment="1">
      <alignment horizontal="right" vertical="center"/>
      <protection/>
    </xf>
    <xf numFmtId="198" fontId="71" fillId="38" borderId="17" xfId="61" applyNumberFormat="1" applyFont="1" applyFill="1" applyBorder="1" applyAlignment="1">
      <alignment vertical="center"/>
      <protection/>
    </xf>
    <xf numFmtId="49" fontId="71" fillId="38" borderId="10" xfId="60" applyNumberFormat="1" applyFont="1" applyFill="1" applyBorder="1" applyAlignment="1">
      <alignment horizontal="center" vertical="center" wrapText="1"/>
      <protection/>
    </xf>
    <xf numFmtId="0" fontId="68" fillId="38" borderId="10" xfId="60" applyFont="1" applyFill="1" applyBorder="1" applyAlignment="1">
      <alignment horizontal="center" vertical="center" wrapText="1"/>
      <protection/>
    </xf>
    <xf numFmtId="3" fontId="68" fillId="38" borderId="17" xfId="61" applyNumberFormat="1" applyFont="1" applyFill="1" applyBorder="1" applyAlignment="1">
      <alignment horizontal="right" vertical="center" wrapText="1"/>
      <protection/>
    </xf>
    <xf numFmtId="0" fontId="95" fillId="38" borderId="10" xfId="54" applyFont="1" applyFill="1" applyBorder="1" applyAlignment="1">
      <alignment horizontal="center" vertical="center"/>
      <protection/>
    </xf>
    <xf numFmtId="0" fontId="95" fillId="38" borderId="10" xfId="60" applyFont="1" applyFill="1" applyBorder="1" applyAlignment="1">
      <alignment horizontal="justify" vertical="center" wrapText="1"/>
      <protection/>
    </xf>
    <xf numFmtId="0" fontId="95" fillId="38" borderId="10" xfId="61" applyFont="1" applyFill="1" applyBorder="1" applyAlignment="1">
      <alignment horizontal="right" vertical="center" wrapText="1"/>
      <protection/>
    </xf>
    <xf numFmtId="3" fontId="100" fillId="38" borderId="17" xfId="61" applyNumberFormat="1" applyFont="1" applyFill="1" applyBorder="1" applyAlignment="1">
      <alignment horizontal="right" vertical="center"/>
      <protection/>
    </xf>
    <xf numFmtId="3" fontId="100" fillId="38" borderId="10" xfId="61" applyNumberFormat="1" applyFont="1" applyFill="1" applyBorder="1" applyAlignment="1">
      <alignment horizontal="right" vertical="center"/>
      <protection/>
    </xf>
    <xf numFmtId="49" fontId="68" fillId="38" borderId="10" xfId="54" applyNumberFormat="1" applyFont="1" applyFill="1" applyBorder="1" applyAlignment="1">
      <alignment horizontal="center" vertical="center" wrapText="1"/>
      <protection/>
    </xf>
    <xf numFmtId="0" fontId="96" fillId="38" borderId="10" xfId="60" applyFont="1" applyFill="1" applyBorder="1" applyAlignment="1">
      <alignment horizontal="justify" vertical="center" wrapText="1"/>
      <protection/>
    </xf>
    <xf numFmtId="3" fontId="68" fillId="38" borderId="10" xfId="61" applyNumberFormat="1" applyFont="1" applyFill="1" applyBorder="1" applyAlignment="1">
      <alignment horizontal="right" vertical="center" wrapText="1"/>
      <protection/>
    </xf>
    <xf numFmtId="0" fontId="68" fillId="38" borderId="10" xfId="54" applyFont="1" applyFill="1" applyBorder="1" applyAlignment="1">
      <alignment horizontal="center" vertical="center"/>
      <protection/>
    </xf>
    <xf numFmtId="3" fontId="68" fillId="38" borderId="10" xfId="61" applyNumberFormat="1" applyFont="1" applyFill="1" applyBorder="1" applyAlignment="1">
      <alignment vertical="center"/>
      <protection/>
    </xf>
    <xf numFmtId="0" fontId="96" fillId="38" borderId="10" xfId="61" applyFont="1" applyFill="1" applyBorder="1" applyAlignment="1">
      <alignment vertical="center"/>
      <protection/>
    </xf>
    <xf numFmtId="0" fontId="68" fillId="38" borderId="18" xfId="61" applyFont="1" applyFill="1" applyBorder="1" applyAlignment="1">
      <alignment horizontal="center" vertical="center" wrapText="1"/>
      <protection/>
    </xf>
    <xf numFmtId="3" fontId="68" fillId="38" borderId="18" xfId="61" applyNumberFormat="1" applyFont="1" applyFill="1" applyBorder="1" applyAlignment="1">
      <alignment vertical="center"/>
      <protection/>
    </xf>
    <xf numFmtId="0" fontId="68" fillId="38" borderId="18" xfId="61" applyFont="1" applyFill="1" applyBorder="1" applyAlignment="1">
      <alignment vertical="center"/>
      <protection/>
    </xf>
    <xf numFmtId="3" fontId="68" fillId="38" borderId="10" xfId="61" applyNumberFormat="1" applyFont="1" applyFill="1" applyBorder="1" applyAlignment="1">
      <alignment horizontal="center" vertical="center" wrapText="1"/>
      <protection/>
    </xf>
    <xf numFmtId="49" fontId="93" fillId="38" borderId="10" xfId="60" applyNumberFormat="1" applyFont="1" applyFill="1" applyBorder="1" applyAlignment="1">
      <alignment horizontal="center" vertical="center"/>
      <protection/>
    </xf>
    <xf numFmtId="49" fontId="93" fillId="38" borderId="10" xfId="60" applyNumberFormat="1" applyFont="1" applyFill="1" applyBorder="1" applyAlignment="1">
      <alignment horizontal="left" vertical="center" wrapText="1"/>
      <protection/>
    </xf>
    <xf numFmtId="0" fontId="93" fillId="38" borderId="17" xfId="61" applyFont="1" applyFill="1" applyBorder="1" applyAlignment="1">
      <alignment horizontal="left" vertical="center" wrapText="1"/>
      <protection/>
    </xf>
    <xf numFmtId="0" fontId="95" fillId="38" borderId="10" xfId="61" applyFont="1" applyFill="1" applyBorder="1" applyAlignment="1">
      <alignment horizontal="center" vertical="center" wrapText="1"/>
      <protection/>
    </xf>
    <xf numFmtId="0" fontId="95" fillId="38" borderId="10" xfId="61" applyFont="1" applyFill="1" applyBorder="1" applyAlignment="1">
      <alignment vertical="center"/>
      <protection/>
    </xf>
    <xf numFmtId="0" fontId="95" fillId="38" borderId="10" xfId="60" applyFont="1" applyFill="1" applyBorder="1" applyAlignment="1">
      <alignment horizontal="justify" vertical="top" wrapText="1"/>
      <protection/>
    </xf>
    <xf numFmtId="0" fontId="101" fillId="38" borderId="10" xfId="61" applyFont="1" applyFill="1" applyBorder="1">
      <alignment/>
      <protection/>
    </xf>
    <xf numFmtId="0" fontId="3" fillId="0" borderId="0" xfId="61" applyFont="1">
      <alignment/>
      <protection/>
    </xf>
    <xf numFmtId="49" fontId="37" fillId="39" borderId="23" xfId="60" applyNumberFormat="1" applyFont="1" applyFill="1" applyBorder="1" applyAlignment="1">
      <alignment horizontal="center" vertical="center"/>
      <protection/>
    </xf>
    <xf numFmtId="49" fontId="37" fillId="39" borderId="24" xfId="60" applyNumberFormat="1" applyFont="1" applyFill="1" applyBorder="1" applyAlignment="1">
      <alignment horizontal="center" vertical="center"/>
      <protection/>
    </xf>
    <xf numFmtId="49" fontId="37" fillId="39" borderId="24" xfId="60" applyNumberFormat="1" applyFont="1" applyFill="1" applyBorder="1" applyAlignment="1">
      <alignment horizontal="center" vertical="center" wrapText="1"/>
      <protection/>
    </xf>
    <xf numFmtId="0" fontId="37" fillId="39" borderId="24" xfId="61" applyFont="1" applyFill="1" applyBorder="1" applyAlignment="1">
      <alignment horizontal="center" vertical="top" wrapText="1"/>
      <protection/>
    </xf>
    <xf numFmtId="3" fontId="37" fillId="39" borderId="18" xfId="61" applyNumberFormat="1" applyFont="1" applyFill="1" applyBorder="1" applyAlignment="1">
      <alignment horizontal="right"/>
      <protection/>
    </xf>
    <xf numFmtId="3" fontId="37" fillId="39" borderId="39" xfId="61" applyNumberFormat="1" applyFont="1" applyFill="1" applyBorder="1" applyAlignment="1">
      <alignment horizontal="right"/>
      <protection/>
    </xf>
    <xf numFmtId="197" fontId="13" fillId="39" borderId="43" xfId="69" applyNumberFormat="1" applyFont="1" applyFill="1" applyBorder="1" applyAlignment="1">
      <alignment horizontal="center" vertical="center" wrapText="1"/>
      <protection/>
    </xf>
    <xf numFmtId="49" fontId="37" fillId="40" borderId="10" xfId="60" applyNumberFormat="1" applyFont="1" applyFill="1" applyBorder="1" applyAlignment="1">
      <alignment horizontal="center" vertical="center"/>
      <protection/>
    </xf>
    <xf numFmtId="49" fontId="37" fillId="41" borderId="10" xfId="60" applyNumberFormat="1" applyFont="1" applyFill="1" applyBorder="1" applyAlignment="1">
      <alignment horizontal="center" vertical="center"/>
      <protection/>
    </xf>
    <xf numFmtId="0" fontId="37" fillId="41" borderId="10" xfId="60" applyFont="1" applyFill="1" applyBorder="1" applyAlignment="1">
      <alignment horizontal="center" vertical="center" wrapText="1"/>
      <protection/>
    </xf>
    <xf numFmtId="3" fontId="37" fillId="33" borderId="22" xfId="61" applyNumberFormat="1" applyFont="1" applyFill="1" applyBorder="1" applyAlignment="1">
      <alignment horizontal="right" vertical="center"/>
      <protection/>
    </xf>
    <xf numFmtId="3" fontId="37" fillId="33" borderId="49" xfId="61" applyNumberFormat="1" applyFont="1" applyFill="1" applyBorder="1" applyAlignment="1">
      <alignment horizontal="right" vertical="center"/>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35" xfId="69" applyNumberFormat="1" applyFont="1" applyBorder="1" applyAlignment="1">
      <alignment horizontal="center" vertical="center" wrapText="1"/>
      <protection/>
    </xf>
    <xf numFmtId="197" fontId="68" fillId="0" borderId="10" xfId="69" applyNumberFormat="1" applyFont="1" applyBorder="1" applyAlignment="1">
      <alignment horizontal="center" vertical="center" wrapText="1"/>
      <protection/>
    </xf>
    <xf numFmtId="197" fontId="68" fillId="0" borderId="26" xfId="69" applyNumberFormat="1" applyFont="1" applyBorder="1" applyAlignment="1">
      <alignment horizontal="center" vertical="center" wrapText="1"/>
      <protection/>
    </xf>
    <xf numFmtId="0" fontId="68" fillId="0" borderId="17" xfId="69" applyFont="1" applyBorder="1" applyAlignment="1">
      <alignment horizontal="left" vertical="center" wrapText="1"/>
      <protection/>
    </xf>
    <xf numFmtId="0" fontId="37" fillId="33" borderId="17"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49" fontId="56" fillId="33" borderId="23" xfId="60" applyNumberFormat="1" applyFont="1" applyFill="1" applyBorder="1" applyAlignment="1">
      <alignment horizontal="center" vertical="center"/>
      <protection/>
    </xf>
    <xf numFmtId="0" fontId="56" fillId="33" borderId="24" xfId="60" applyFont="1" applyFill="1" applyBorder="1" applyAlignment="1">
      <alignment horizontal="center" vertical="center" wrapText="1"/>
      <protection/>
    </xf>
    <xf numFmtId="3" fontId="37" fillId="33" borderId="24" xfId="61" applyNumberFormat="1" applyFont="1" applyFill="1" applyBorder="1" applyAlignment="1">
      <alignment horizontal="right"/>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197" fontId="68" fillId="0" borderId="17" xfId="69" applyNumberFormat="1" applyFont="1" applyBorder="1" applyAlignment="1">
      <alignment horizontal="center" vertical="center" wrapText="1"/>
      <protection/>
    </xf>
    <xf numFmtId="0" fontId="68" fillId="41" borderId="10" xfId="55" applyFont="1" applyFill="1" applyBorder="1" applyAlignment="1">
      <alignment horizontal="left" vertical="center" wrapText="1"/>
      <protection/>
    </xf>
    <xf numFmtId="197" fontId="68" fillId="41" borderId="10" xfId="69" applyNumberFormat="1" applyFont="1" applyFill="1" applyBorder="1" applyAlignment="1">
      <alignment horizontal="center" vertical="center" wrapText="1"/>
      <protection/>
    </xf>
    <xf numFmtId="197" fontId="68" fillId="41" borderId="17" xfId="69" applyNumberFormat="1" applyFont="1" applyFill="1" applyBorder="1" applyAlignment="1">
      <alignment horizontal="center" vertical="center" wrapText="1"/>
      <protection/>
    </xf>
    <xf numFmtId="197" fontId="13" fillId="41" borderId="17" xfId="69" applyNumberFormat="1" applyFont="1" applyFill="1" applyBorder="1" applyAlignment="1">
      <alignment horizontal="center" vertical="center" wrapText="1"/>
      <protection/>
    </xf>
    <xf numFmtId="0" fontId="68" fillId="40" borderId="10" xfId="55" applyFont="1" applyFill="1" applyBorder="1" applyAlignment="1">
      <alignment horizontal="left" vertical="center" wrapText="1"/>
      <protection/>
    </xf>
    <xf numFmtId="197" fontId="68" fillId="40" borderId="10" xfId="69" applyNumberFormat="1" applyFont="1" applyFill="1" applyBorder="1" applyAlignment="1">
      <alignment horizontal="center" vertical="center" wrapText="1"/>
      <protection/>
    </xf>
    <xf numFmtId="197" fontId="68" fillId="40" borderId="17" xfId="69" applyNumberFormat="1" applyFont="1" applyFill="1" applyBorder="1" applyAlignment="1">
      <alignment horizontal="center" vertical="center" wrapText="1"/>
      <protection/>
    </xf>
    <xf numFmtId="197" fontId="13" fillId="40" borderId="17"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197" fontId="68" fillId="34" borderId="17" xfId="69" applyNumberFormat="1" applyFont="1" applyFill="1" applyBorder="1" applyAlignment="1">
      <alignment horizontal="center" vertical="center" wrapText="1"/>
      <protection/>
    </xf>
    <xf numFmtId="197" fontId="13" fillId="34" borderId="17"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49" fontId="37" fillId="34" borderId="16" xfId="60" applyNumberFormat="1" applyFont="1" applyFill="1" applyBorder="1" applyAlignment="1">
      <alignment horizontal="center" vertical="center"/>
      <protection/>
    </xf>
    <xf numFmtId="197" fontId="68" fillId="34" borderId="26"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34" fillId="40" borderId="10" xfId="60" applyNumberFormat="1" applyFont="1" applyFill="1" applyBorder="1" applyAlignment="1">
      <alignment horizontal="center" vertical="center" wrapText="1"/>
      <protection/>
    </xf>
    <xf numFmtId="0" fontId="34" fillId="40" borderId="10" xfId="60" applyFont="1" applyFill="1" applyBorder="1" applyAlignment="1">
      <alignment horizontal="center" vertical="center" wrapText="1"/>
      <protection/>
    </xf>
    <xf numFmtId="0" fontId="48" fillId="33" borderId="10" xfId="61" applyFont="1" applyFill="1" applyBorder="1">
      <alignment/>
      <protection/>
    </xf>
    <xf numFmtId="197" fontId="44" fillId="33" borderId="35" xfId="69" applyNumberFormat="1" applyFont="1" applyFill="1" applyBorder="1" applyAlignment="1">
      <alignment horizontal="center" vertical="center" wrapText="1"/>
      <protection/>
    </xf>
    <xf numFmtId="197" fontId="44" fillId="33" borderId="17" xfId="69" applyNumberFormat="1" applyFont="1" applyFill="1" applyBorder="1" applyAlignment="1">
      <alignment vertical="center" wrapText="1"/>
      <protection/>
    </xf>
    <xf numFmtId="197" fontId="44" fillId="33" borderId="17" xfId="69" applyNumberFormat="1" applyFont="1" applyFill="1" applyBorder="1" applyAlignment="1">
      <alignment horizontal="center" vertical="center" wrapText="1"/>
      <protection/>
    </xf>
    <xf numFmtId="3" fontId="13" fillId="33" borderId="22" xfId="61" applyNumberFormat="1" applyFont="1" applyFill="1" applyBorder="1" applyAlignment="1">
      <alignment horizontal="center" vertical="center"/>
      <protection/>
    </xf>
    <xf numFmtId="3" fontId="13" fillId="33" borderId="48" xfId="69" applyNumberFormat="1" applyFont="1" applyFill="1" applyBorder="1" applyAlignment="1">
      <alignment horizontal="center" vertical="center" wrapText="1"/>
      <protection/>
    </xf>
    <xf numFmtId="3" fontId="13" fillId="34" borderId="18" xfId="61" applyNumberFormat="1" applyFont="1" applyFill="1" applyBorder="1" applyAlignment="1">
      <alignment horizontal="center" vertical="center"/>
      <protection/>
    </xf>
    <xf numFmtId="3" fontId="68" fillId="0" borderId="10" xfId="69" applyNumberFormat="1" applyFont="1" applyBorder="1" applyAlignment="1">
      <alignment horizontal="center" vertical="center" wrapText="1"/>
      <protection/>
    </xf>
    <xf numFmtId="0" fontId="37" fillId="33" borderId="18" xfId="61" applyFont="1" applyFill="1" applyBorder="1" applyAlignment="1">
      <alignment horizontal="center" vertical="top" wrapText="1"/>
      <protection/>
    </xf>
    <xf numFmtId="3" fontId="13" fillId="33" borderId="18" xfId="61" applyNumberFormat="1" applyFont="1" applyFill="1" applyBorder="1" applyAlignment="1">
      <alignment horizontal="center" vertical="center"/>
      <protection/>
    </xf>
    <xf numFmtId="3" fontId="13" fillId="33" borderId="43" xfId="69" applyNumberFormat="1" applyFont="1" applyFill="1" applyBorder="1" applyAlignment="1">
      <alignment horizontal="center" vertical="center" wrapText="1"/>
      <protection/>
    </xf>
    <xf numFmtId="3" fontId="13" fillId="34" borderId="39" xfId="69" applyNumberFormat="1" applyFont="1" applyFill="1" applyBorder="1" applyAlignment="1">
      <alignment horizontal="center" vertical="center" wrapText="1"/>
      <protection/>
    </xf>
    <xf numFmtId="49" fontId="29" fillId="0" borderId="18" xfId="61" applyNumberFormat="1" applyFont="1" applyBorder="1" applyAlignment="1" applyProtection="1">
      <alignment horizontal="center" vertical="center" wrapText="1"/>
      <protection locked="0"/>
    </xf>
    <xf numFmtId="49" fontId="29" fillId="0" borderId="19" xfId="61" applyNumberFormat="1" applyFont="1" applyBorder="1" applyAlignment="1" applyProtection="1">
      <alignment horizontal="center" vertical="center" wrapText="1"/>
      <protection locked="0"/>
    </xf>
    <xf numFmtId="49" fontId="29" fillId="0" borderId="11" xfId="61" applyNumberFormat="1" applyFont="1" applyBorder="1" applyAlignment="1" applyProtection="1">
      <alignment horizontal="center" vertical="center" wrapText="1"/>
      <protection locked="0"/>
    </xf>
    <xf numFmtId="0" fontId="3" fillId="0" borderId="20" xfId="55" applyFont="1" applyBorder="1" applyAlignment="1">
      <alignment horizontal="center" vertical="center" wrapText="1"/>
      <protection/>
    </xf>
    <xf numFmtId="0" fontId="3" fillId="0" borderId="11" xfId="55" applyFont="1" applyBorder="1" applyAlignment="1">
      <alignment horizontal="center" vertical="center" wrapText="1"/>
      <protection/>
    </xf>
    <xf numFmtId="0" fontId="3" fillId="0" borderId="19" xfId="55" applyFont="1" applyBorder="1" applyAlignment="1">
      <alignment horizontal="center" vertical="center" wrapText="1"/>
      <protection/>
    </xf>
    <xf numFmtId="0" fontId="128" fillId="0" borderId="0" xfId="61" applyFont="1">
      <alignment/>
      <protection/>
    </xf>
    <xf numFmtId="3" fontId="13" fillId="33" borderId="17" xfId="69" applyNumberFormat="1" applyFont="1" applyFill="1" applyBorder="1" applyAlignment="1">
      <alignment horizontal="center" vertical="center" wrapText="1"/>
      <protection/>
    </xf>
    <xf numFmtId="3" fontId="9" fillId="0" borderId="18"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58"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7"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61" xfId="0" applyNumberFormat="1" applyFont="1" applyFill="1" applyBorder="1" applyAlignment="1" applyProtection="1">
      <alignment horizontal="left" vertical="top"/>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32"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1" fontId="71" fillId="0" borderId="0" xfId="60" applyNumberFormat="1" applyFont="1" applyBorder="1" applyAlignment="1">
      <alignment textRotation="90" wrapText="1"/>
      <protection/>
    </xf>
    <xf numFmtId="49" fontId="37" fillId="0" borderId="18" xfId="60" applyNumberFormat="1" applyFont="1" applyBorder="1" applyAlignment="1" applyProtection="1">
      <alignment horizontal="center" vertical="center" wrapText="1"/>
      <protection locked="0"/>
    </xf>
    <xf numFmtId="49" fontId="37" fillId="0" borderId="32" xfId="60" applyNumberFormat="1" applyFont="1" applyBorder="1" applyAlignment="1" applyProtection="1">
      <alignment horizontal="center" vertical="center" wrapText="1"/>
      <protection locked="0"/>
    </xf>
    <xf numFmtId="49" fontId="37" fillId="0" borderId="17"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35" fillId="0" borderId="0" xfId="60" applyFont="1" applyBorder="1" applyAlignment="1" applyProtection="1">
      <alignment horizontal="center" vertical="center" wrapText="1"/>
      <protection locked="0"/>
    </xf>
    <xf numFmtId="0" fontId="115" fillId="0" borderId="0" xfId="60" applyFont="1" applyBorder="1" applyAlignment="1" applyProtection="1">
      <alignment horizontal="center" wrapText="1"/>
      <protection locked="0"/>
    </xf>
    <xf numFmtId="0" fontId="116" fillId="0" borderId="0" xfId="0" applyNumberFormat="1" applyFont="1" applyFill="1" applyBorder="1" applyAlignment="1" applyProtection="1">
      <alignment horizontal="center" wrapText="1"/>
      <protection/>
    </xf>
    <xf numFmtId="0" fontId="71" fillId="0" borderId="61"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9" fillId="0" borderId="46" xfId="0" applyNumberFormat="1" applyFont="1" applyFill="1" applyBorder="1" applyAlignment="1" applyProtection="1">
      <alignment horizontal="center" vertical="center" wrapText="1"/>
      <protection/>
    </xf>
    <xf numFmtId="0" fontId="79" fillId="0" borderId="26" xfId="0" applyNumberFormat="1" applyFont="1" applyFill="1" applyBorder="1" applyAlignment="1" applyProtection="1">
      <alignment horizontal="center" vertical="center" wrapText="1"/>
      <protection/>
    </xf>
    <xf numFmtId="0" fontId="34" fillId="0" borderId="0" xfId="61" applyFont="1" applyAlignment="1" applyProtection="1">
      <alignment horizontal="left" wrapText="1"/>
      <protection locked="0"/>
    </xf>
    <xf numFmtId="0" fontId="13" fillId="0" borderId="32" xfId="61" applyFont="1" applyBorder="1" applyAlignment="1">
      <alignment horizontal="center" vertical="center" wrapText="1"/>
      <protection/>
    </xf>
    <xf numFmtId="0" fontId="13" fillId="0" borderId="51" xfId="61" applyFont="1" applyBorder="1" applyAlignment="1">
      <alignment horizontal="center" vertical="center" wrapText="1"/>
      <protection/>
    </xf>
    <xf numFmtId="0" fontId="79" fillId="0" borderId="37" xfId="0" applyNumberFormat="1" applyFont="1" applyFill="1" applyBorder="1" applyAlignment="1" applyProtection="1">
      <alignment horizontal="center" vertical="center" wrapText="1"/>
      <protection/>
    </xf>
    <xf numFmtId="0" fontId="79" fillId="0" borderId="16" xfId="0" applyNumberFormat="1" applyFont="1" applyFill="1" applyBorder="1" applyAlignment="1" applyProtection="1">
      <alignment horizontal="center" vertical="center" wrapText="1"/>
      <protection/>
    </xf>
    <xf numFmtId="0" fontId="13" fillId="0" borderId="18" xfId="61" applyFont="1" applyBorder="1" applyAlignment="1">
      <alignment horizontal="center" vertical="center" wrapText="1"/>
      <protection/>
    </xf>
    <xf numFmtId="0" fontId="37" fillId="0" borderId="18"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13" fillId="0" borderId="49" xfId="61" applyFont="1" applyBorder="1" applyAlignment="1">
      <alignment horizontal="center" vertical="center" wrapText="1"/>
      <protection/>
    </xf>
    <xf numFmtId="0" fontId="84" fillId="0" borderId="62" xfId="0" applyNumberFormat="1" applyFont="1" applyFill="1" applyBorder="1" applyAlignment="1" applyProtection="1">
      <alignment horizontal="center" vertical="center" wrapText="1"/>
      <protection/>
    </xf>
    <xf numFmtId="0" fontId="84" fillId="0" borderId="63" xfId="0" applyNumberFormat="1" applyFont="1" applyFill="1" applyBorder="1" applyAlignment="1" applyProtection="1">
      <alignment horizontal="center" vertical="center" wrapText="1"/>
      <protection/>
    </xf>
    <xf numFmtId="0" fontId="35" fillId="0" borderId="0" xfId="61" applyFont="1" applyBorder="1" applyAlignment="1" applyProtection="1">
      <alignment horizontal="center" vertical="center" wrapText="1"/>
      <protection locked="0"/>
    </xf>
    <xf numFmtId="0" fontId="35" fillId="0" borderId="0" xfId="61" applyFont="1" applyBorder="1" applyAlignment="1" applyProtection="1">
      <alignment horizontal="left" vertical="center"/>
      <protection locked="0"/>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58"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20"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37" fillId="0" borderId="50" xfId="6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37"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37" xfId="0" applyNumberFormat="1" applyFont="1" applyFill="1" applyBorder="1" applyAlignment="1" applyProtection="1">
      <alignment horizontal="left" vertical="top"/>
      <protection/>
    </xf>
    <xf numFmtId="0" fontId="9" fillId="0" borderId="16"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118" fillId="0" borderId="0" xfId="0" applyNumberFormat="1" applyFont="1" applyFill="1" applyBorder="1" applyAlignment="1" applyProtection="1">
      <alignment horizontal="center" vertical="top"/>
      <protection/>
    </xf>
    <xf numFmtId="0" fontId="1" fillId="0" borderId="37" xfId="0" applyNumberFormat="1" applyFont="1" applyFill="1" applyBorder="1" applyAlignment="1" applyProtection="1">
      <alignment horizontal="center" vertical="top"/>
      <protection/>
    </xf>
    <xf numFmtId="0" fontId="1" fillId="0" borderId="16" xfId="0" applyNumberFormat="1" applyFont="1" applyFill="1" applyBorder="1" applyAlignment="1" applyProtection="1">
      <alignment horizontal="center" vertical="top"/>
      <protection/>
    </xf>
    <xf numFmtId="0" fontId="9" fillId="0" borderId="37" xfId="0" applyNumberFormat="1" applyFont="1" applyFill="1" applyBorder="1" applyAlignment="1" applyProtection="1">
      <alignment horizontal="center" vertical="top"/>
      <protection/>
    </xf>
    <xf numFmtId="0" fontId="9" fillId="0" borderId="31" xfId="0" applyNumberFormat="1" applyFont="1" applyFill="1" applyBorder="1" applyAlignment="1" applyProtection="1">
      <alignment horizontal="center" vertical="top"/>
      <protection/>
    </xf>
    <xf numFmtId="0" fontId="9" fillId="0" borderId="16" xfId="0" applyNumberFormat="1" applyFont="1" applyFill="1" applyBorder="1" applyAlignment="1" applyProtection="1">
      <alignment horizontal="center" vertical="top"/>
      <protection/>
    </xf>
    <xf numFmtId="0" fontId="6" fillId="0" borderId="37" xfId="0" applyNumberFormat="1" applyFont="1" applyFill="1" applyBorder="1" applyAlignment="1" applyProtection="1">
      <alignment horizontal="left" vertical="top"/>
      <protection/>
    </xf>
    <xf numFmtId="0" fontId="6" fillId="0" borderId="16" xfId="0" applyNumberFormat="1" applyFont="1" applyFill="1" applyBorder="1" applyAlignment="1" applyProtection="1">
      <alignment horizontal="left" vertical="top"/>
      <protection/>
    </xf>
    <xf numFmtId="0" fontId="6" fillId="0" borderId="37"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 fillId="0" borderId="31" xfId="0" applyNumberFormat="1" applyFont="1" applyFill="1" applyBorder="1" applyAlignment="1" applyProtection="1">
      <alignment horizontal="left" vertical="top"/>
      <protection/>
    </xf>
    <xf numFmtId="0" fontId="95" fillId="0" borderId="37" xfId="0" applyNumberFormat="1" applyFont="1" applyFill="1" applyBorder="1" applyAlignment="1" applyProtection="1">
      <alignment horizontal="left" vertical="top" wrapText="1"/>
      <protection/>
    </xf>
    <xf numFmtId="0" fontId="95" fillId="0" borderId="16" xfId="0" applyNumberFormat="1" applyFont="1" applyFill="1" applyBorder="1" applyAlignment="1" applyProtection="1">
      <alignment horizontal="left" vertical="top" wrapText="1"/>
      <protection/>
    </xf>
    <xf numFmtId="0" fontId="6" fillId="0" borderId="37" xfId="0" applyFont="1" applyBorder="1" applyAlignment="1">
      <alignment wrapText="1"/>
    </xf>
    <xf numFmtId="0" fontId="11" fillId="0" borderId="16" xfId="0" applyNumberFormat="1" applyFont="1" applyFill="1" applyBorder="1" applyAlignment="1" applyProtection="1">
      <alignment vertical="top"/>
      <protection/>
    </xf>
    <xf numFmtId="0" fontId="6" fillId="0" borderId="37" xfId="61" applyFont="1" applyFill="1" applyBorder="1" applyAlignment="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7" xfId="33" applyFont="1" applyBorder="1" applyAlignment="1">
      <alignment horizontal="center"/>
      <protection/>
    </xf>
    <xf numFmtId="1" fontId="68" fillId="0" borderId="10" xfId="61" applyNumberFormat="1" applyFont="1" applyBorder="1" applyAlignment="1">
      <alignment horizontal="center"/>
      <protection/>
    </xf>
    <xf numFmtId="1" fontId="68" fillId="0" borderId="37"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7" xfId="61" applyFont="1" applyBorder="1" applyAlignment="1">
      <alignment horizontal="center" vertical="center" wrapText="1"/>
      <protection/>
    </xf>
    <xf numFmtId="0" fontId="69" fillId="0" borderId="37" xfId="33" applyFont="1" applyBorder="1" applyAlignment="1">
      <alignment horizontal="center"/>
      <protection/>
    </xf>
    <xf numFmtId="0" fontId="69" fillId="0" borderId="31" xfId="33" applyFont="1" applyBorder="1" applyAlignment="1">
      <alignment horizontal="center"/>
      <protection/>
    </xf>
    <xf numFmtId="0" fontId="69" fillId="0" borderId="64" xfId="33" applyFont="1" applyBorder="1" applyAlignment="1">
      <alignment horizontal="center"/>
      <protection/>
    </xf>
    <xf numFmtId="0" fontId="6" fillId="0" borderId="32"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6" fillId="0" borderId="65"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0" fillId="0" borderId="53"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6" fillId="0" borderId="39"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0" fillId="0" borderId="68"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0" fillId="0" borderId="69"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0" fillId="0" borderId="31"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22"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18" xfId="61" applyFont="1" applyFill="1" applyBorder="1" applyAlignment="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32"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0" fontId="6" fillId="0" borderId="43" xfId="61" applyFont="1" applyBorder="1" applyAlignment="1">
      <alignment horizontal="center" vertical="center"/>
      <protection/>
    </xf>
    <xf numFmtId="0" fontId="6" fillId="0" borderId="70"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37" xfId="61" applyFont="1" applyBorder="1" applyAlignment="1">
      <alignment horizontal="center"/>
      <protection/>
    </xf>
    <xf numFmtId="0" fontId="6" fillId="0" borderId="31" xfId="61" applyFont="1" applyBorder="1" applyAlignment="1">
      <alignment horizontal="center"/>
      <protection/>
    </xf>
    <xf numFmtId="0" fontId="6" fillId="0" borderId="16" xfId="61" applyFont="1" applyBorder="1" applyAlignment="1">
      <alignment horizontal="center"/>
      <protection/>
    </xf>
    <xf numFmtId="0" fontId="6" fillId="0" borderId="18"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49" xfId="61" applyFont="1" applyBorder="1" applyAlignment="1">
      <alignment horizontal="center"/>
      <protection/>
    </xf>
    <xf numFmtId="0" fontId="6" fillId="0" borderId="62" xfId="61" applyFont="1" applyBorder="1" applyAlignment="1">
      <alignment horizontal="center"/>
      <protection/>
    </xf>
    <xf numFmtId="0" fontId="6" fillId="0" borderId="71" xfId="61" applyFont="1" applyBorder="1" applyAlignment="1">
      <alignment horizontal="center"/>
      <protection/>
    </xf>
    <xf numFmtId="0" fontId="6" fillId="0" borderId="12" xfId="61" applyFont="1" applyBorder="1" applyAlignment="1">
      <alignment horizontal="center" vertical="center" wrapText="1"/>
      <protection/>
    </xf>
    <xf numFmtId="0" fontId="6" fillId="0" borderId="58" xfId="61" applyFont="1" applyBorder="1" applyAlignment="1">
      <alignment horizontal="center" vertical="center" wrapText="1"/>
      <protection/>
    </xf>
    <xf numFmtId="0" fontId="7" fillId="0" borderId="0" xfId="55" applyFont="1" applyAlignment="1">
      <alignment horizontal="left" vertical="center" wrapText="1"/>
      <protection/>
    </xf>
    <xf numFmtId="0" fontId="13" fillId="33" borderId="61" xfId="55" applyFont="1" applyFill="1" applyBorder="1" applyAlignment="1">
      <alignment horizontal="center" vertical="center" wrapText="1"/>
      <protection/>
    </xf>
    <xf numFmtId="0" fontId="44" fillId="0" borderId="0" xfId="55" applyFont="1" applyAlignment="1">
      <alignment horizontal="center" wrapText="1"/>
      <protection/>
    </xf>
    <xf numFmtId="49" fontId="12" fillId="0" borderId="65" xfId="69" applyNumberFormat="1" applyFont="1" applyBorder="1" applyAlignment="1" applyProtection="1">
      <alignment horizontal="center" vertical="center" wrapText="1"/>
      <protection locked="0"/>
    </xf>
    <xf numFmtId="49" fontId="12" fillId="0" borderId="53"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0" fontId="6" fillId="0" borderId="15" xfId="61" applyFont="1" applyBorder="1" applyAlignment="1">
      <alignment horizontal="center" vertical="center" wrapText="1"/>
      <protection/>
    </xf>
    <xf numFmtId="0" fontId="6" fillId="0" borderId="56" xfId="61" applyFont="1" applyBorder="1" applyAlignment="1">
      <alignment horizontal="center" vertical="center" wrapText="1"/>
      <protection/>
    </xf>
    <xf numFmtId="49" fontId="6" fillId="0" borderId="12" xfId="61" applyNumberFormat="1" applyFont="1" applyBorder="1" applyAlignment="1" applyProtection="1">
      <alignment horizontal="center" vertical="center" wrapText="1"/>
      <protection locked="0"/>
    </xf>
    <xf numFmtId="49" fontId="6" fillId="0" borderId="58"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58" xfId="61" applyFont="1" applyBorder="1" applyAlignment="1" applyProtection="1">
      <alignment horizontal="center" vertical="center" wrapText="1"/>
      <protection locked="0"/>
    </xf>
    <xf numFmtId="49" fontId="7" fillId="0" borderId="65" xfId="69" applyNumberFormat="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51" xfId="69" applyNumberFormat="1" applyFont="1" applyBorder="1" applyAlignment="1" applyProtection="1">
      <alignment horizontal="center" vertical="center" wrapText="1"/>
      <protection locked="0"/>
    </xf>
    <xf numFmtId="49" fontId="7" fillId="0" borderId="12" xfId="61" applyNumberFormat="1" applyFont="1" applyBorder="1" applyAlignment="1" applyProtection="1">
      <alignment horizontal="center" vertical="center" wrapText="1"/>
      <protection locked="0"/>
    </xf>
    <xf numFmtId="49" fontId="7" fillId="0" borderId="58" xfId="61" applyNumberFormat="1" applyFont="1" applyBorder="1" applyAlignment="1" applyProtection="1">
      <alignment horizontal="center" vertical="center" wrapText="1"/>
      <protection locked="0"/>
    </xf>
    <xf numFmtId="0" fontId="7" fillId="0" borderId="12" xfId="61" applyFont="1" applyBorder="1" applyAlignment="1" applyProtection="1">
      <alignment horizontal="center" vertical="center" wrapText="1"/>
      <protection locked="0"/>
    </xf>
    <xf numFmtId="0" fontId="7" fillId="0" borderId="58" xfId="61" applyFont="1" applyBorder="1" applyAlignment="1" applyProtection="1">
      <alignment horizontal="center" vertical="center" wrapText="1"/>
      <protection locked="0"/>
    </xf>
    <xf numFmtId="0" fontId="7" fillId="0" borderId="12" xfId="61" applyFont="1" applyBorder="1" applyAlignment="1">
      <alignment horizontal="center" vertical="center" wrapText="1"/>
      <protection/>
    </xf>
    <xf numFmtId="0" fontId="7" fillId="0" borderId="58" xfId="61" applyFont="1" applyBorder="1" applyAlignment="1">
      <alignment horizontal="center" vertical="center" wrapText="1"/>
      <protection/>
    </xf>
    <xf numFmtId="0" fontId="44" fillId="33" borderId="37" xfId="55" applyFont="1" applyFill="1" applyBorder="1" applyAlignment="1">
      <alignment horizontal="right" vertical="center" wrapText="1"/>
      <protection/>
    </xf>
    <xf numFmtId="0" fontId="44" fillId="33" borderId="31" xfId="55" applyFont="1" applyFill="1" applyBorder="1" applyAlignment="1">
      <alignment horizontal="right" vertical="center" wrapText="1"/>
      <protection/>
    </xf>
    <xf numFmtId="0" fontId="44" fillId="33" borderId="64" xfId="55" applyFont="1" applyFill="1" applyBorder="1" applyAlignment="1">
      <alignment horizontal="right" vertical="center" wrapText="1"/>
      <protection/>
    </xf>
    <xf numFmtId="0" fontId="7" fillId="0" borderId="15" xfId="61" applyFont="1" applyBorder="1" applyAlignment="1">
      <alignment horizontal="center" vertical="center" wrapText="1"/>
      <protection/>
    </xf>
    <xf numFmtId="0" fontId="7" fillId="0" borderId="56" xfId="61" applyFont="1" applyBorder="1" applyAlignment="1">
      <alignment horizontal="center" vertical="center" wrapText="1"/>
      <protection/>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vertical="center" wrapText="1"/>
      <protection locked="0"/>
    </xf>
    <xf numFmtId="0" fontId="6" fillId="0" borderId="60" xfId="61" applyFont="1" applyBorder="1" applyAlignment="1">
      <alignment horizontal="center" vertical="center" wrapText="1"/>
      <protection/>
    </xf>
    <xf numFmtId="0" fontId="6" fillId="0" borderId="27" xfId="61" applyFont="1" applyBorder="1" applyAlignment="1">
      <alignment horizontal="center" vertical="center" wrapText="1"/>
      <protection/>
    </xf>
    <xf numFmtId="0" fontId="6" fillId="0" borderId="72" xfId="61" applyFont="1" applyBorder="1" applyAlignment="1">
      <alignment horizontal="center" vertical="center" wrapText="1"/>
      <protection/>
    </xf>
    <xf numFmtId="0" fontId="6" fillId="0" borderId="73"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38" fillId="0" borderId="47" xfId="61" applyFont="1" applyBorder="1" applyAlignment="1" applyProtection="1">
      <alignment horizontal="center" vertical="center"/>
      <protection locked="0"/>
    </xf>
    <xf numFmtId="0" fontId="126" fillId="0" borderId="0" xfId="61" applyFont="1" applyAlignment="1" applyProtection="1">
      <alignment horizontal="center"/>
      <protection locked="0"/>
    </xf>
    <xf numFmtId="0" fontId="127" fillId="0" borderId="0" xfId="0" applyNumberFormat="1" applyFont="1" applyFill="1" applyBorder="1" applyAlignment="1" applyProtection="1">
      <alignment horizontal="center" vertical="top"/>
      <protection/>
    </xf>
    <xf numFmtId="49" fontId="12" fillId="0" borderId="12" xfId="61" applyNumberFormat="1" applyFont="1" applyBorder="1" applyAlignment="1" applyProtection="1">
      <alignment horizontal="center" vertical="center" wrapText="1"/>
      <protection locked="0"/>
    </xf>
    <xf numFmtId="49" fontId="12" fillId="0" borderId="58" xfId="61" applyNumberFormat="1" applyFont="1" applyBorder="1" applyAlignment="1" applyProtection="1">
      <alignment horizontal="center" vertical="center" wrapText="1"/>
      <protection locked="0"/>
    </xf>
    <xf numFmtId="0" fontId="67" fillId="0" borderId="43" xfId="61" applyFont="1" applyFill="1" applyBorder="1" applyAlignment="1">
      <alignment horizontal="left" vertical="center" wrapText="1"/>
      <protection/>
    </xf>
    <xf numFmtId="0" fontId="67" fillId="0" borderId="70" xfId="61" applyFont="1" applyFill="1" applyBorder="1" applyAlignment="1">
      <alignment horizontal="left" vertical="center" wrapText="1"/>
      <protection/>
    </xf>
    <xf numFmtId="0" fontId="67" fillId="0" borderId="42"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58"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58" xfId="61" applyFont="1" applyBorder="1" applyAlignment="1">
      <alignment horizontal="center" vertical="center" wrapText="1"/>
      <protection/>
    </xf>
    <xf numFmtId="0" fontId="38" fillId="0" borderId="0" xfId="61" applyFont="1" applyAlignment="1" applyProtection="1">
      <alignment vertical="center" wrapText="1"/>
      <protection locked="0"/>
    </xf>
    <xf numFmtId="0" fontId="0" fillId="0" borderId="0" xfId="0" applyNumberFormat="1" applyFont="1" applyFill="1" applyBorder="1" applyAlignment="1" applyProtection="1">
      <alignment vertical="center"/>
      <protection/>
    </xf>
    <xf numFmtId="49" fontId="33" fillId="0" borderId="12" xfId="61" applyNumberFormat="1" applyFont="1" applyBorder="1" applyAlignment="1" applyProtection="1">
      <alignment horizontal="center" vertical="center" wrapText="1"/>
      <protection locked="0"/>
    </xf>
    <xf numFmtId="49" fontId="33" fillId="0" borderId="58" xfId="61" applyNumberFormat="1" applyFont="1" applyBorder="1" applyAlignment="1" applyProtection="1">
      <alignment horizontal="center" vertical="center" wrapText="1"/>
      <protection locked="0"/>
    </xf>
    <xf numFmtId="0" fontId="36" fillId="0" borderId="12" xfId="61" applyFont="1" applyBorder="1" applyAlignment="1" applyProtection="1">
      <alignment horizontal="center" vertical="center" wrapText="1"/>
      <protection locked="0"/>
    </xf>
    <xf numFmtId="0" fontId="36" fillId="0" borderId="58" xfId="61" applyFont="1" applyBorder="1" applyAlignment="1" applyProtection="1">
      <alignment horizontal="center" vertical="center" wrapText="1"/>
      <protection locked="0"/>
    </xf>
    <xf numFmtId="0" fontId="36" fillId="0" borderId="47" xfId="61" applyFont="1" applyBorder="1" applyAlignment="1" applyProtection="1">
      <alignment horizontal="center" vertical="center"/>
      <protection locked="0"/>
    </xf>
    <xf numFmtId="0" fontId="35" fillId="0" borderId="47" xfId="61" applyFont="1" applyBorder="1" applyAlignment="1" applyProtection="1">
      <alignment horizontal="left" vertical="center"/>
      <protection locked="0"/>
    </xf>
    <xf numFmtId="0" fontId="0" fillId="0" borderId="0" xfId="0" applyNumberFormat="1" applyFont="1" applyFill="1" applyBorder="1" applyAlignment="1" applyProtection="1">
      <alignment vertical="top"/>
      <protection/>
    </xf>
    <xf numFmtId="0" fontId="110" fillId="0" borderId="0" xfId="0" applyNumberFormat="1" applyFont="1" applyFill="1" applyBorder="1" applyAlignment="1" applyProtection="1">
      <alignment horizontal="center"/>
      <protection/>
    </xf>
    <xf numFmtId="0" fontId="7" fillId="0" borderId="72" xfId="61" applyFont="1" applyBorder="1" applyAlignment="1">
      <alignment horizontal="center" vertical="center" wrapText="1"/>
      <protection/>
    </xf>
    <xf numFmtId="0" fontId="7" fillId="0" borderId="73"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1"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1"/>
  <sheetViews>
    <sheetView tabSelected="1" zoomScaleSheetLayoutView="75" zoomScalePageLayoutView="0" workbookViewId="0" topLeftCell="A1">
      <selection activeCell="R1" sqref="R1"/>
    </sheetView>
  </sheetViews>
  <sheetFormatPr defaultColWidth="9.140625" defaultRowHeight="12.75"/>
  <cols>
    <col min="1" max="1" width="13.00390625" style="14" customWidth="1"/>
    <col min="2" max="2" width="63.00390625" style="35" customWidth="1"/>
    <col min="3" max="3" width="24.28125" style="35" customWidth="1"/>
    <col min="4" max="4" width="21.28125" style="30" bestFit="1" customWidth="1"/>
    <col min="5" max="5" width="19.57421875" style="30" bestFit="1" customWidth="1"/>
    <col min="6" max="6" width="19.00390625" style="30" customWidth="1"/>
    <col min="7" max="7" width="5.421875" style="1" customWidth="1"/>
    <col min="8" max="8" width="12.57421875" style="1" bestFit="1" customWidth="1"/>
    <col min="9" max="16384" width="9.140625" style="1" customWidth="1"/>
  </cols>
  <sheetData>
    <row r="1" ht="18.75">
      <c r="F1" s="31"/>
    </row>
    <row r="2" spans="5:7" ht="12.75" customHeight="1">
      <c r="E2" s="1109" t="s">
        <v>810</v>
      </c>
      <c r="F2" s="1109"/>
      <c r="G2" s="1109"/>
    </row>
    <row r="3" spans="5:7" ht="18.75" customHeight="1">
      <c r="E3" s="1109"/>
      <c r="F3" s="1109"/>
      <c r="G3" s="1109"/>
    </row>
    <row r="4" spans="5:7" ht="86.25" customHeight="1">
      <c r="E4" s="1109"/>
      <c r="F4" s="1109"/>
      <c r="G4" s="1109"/>
    </row>
    <row r="5" spans="1:6" ht="34.5" customHeight="1">
      <c r="A5" s="1119" t="s">
        <v>707</v>
      </c>
      <c r="B5" s="1119"/>
      <c r="C5" s="1119"/>
      <c r="D5" s="1119"/>
      <c r="E5" s="1119"/>
      <c r="F5" s="1119"/>
    </row>
    <row r="6" spans="1:6" ht="18.75">
      <c r="A6" s="1120">
        <v>25539000000</v>
      </c>
      <c r="B6" s="1120"/>
      <c r="C6" s="36"/>
      <c r="F6" s="32"/>
    </row>
    <row r="7" spans="1:6" s="5" customFormat="1" ht="20.25" customHeight="1">
      <c r="A7" s="1110" t="s">
        <v>47</v>
      </c>
      <c r="B7" s="1112" t="s">
        <v>117</v>
      </c>
      <c r="C7" s="1112" t="s">
        <v>118</v>
      </c>
      <c r="D7" s="1114" t="s">
        <v>637</v>
      </c>
      <c r="E7" s="1116" t="s">
        <v>638</v>
      </c>
      <c r="F7" s="1117"/>
    </row>
    <row r="8" spans="1:6" s="5" customFormat="1" ht="51.75" customHeight="1">
      <c r="A8" s="1111"/>
      <c r="B8" s="1113"/>
      <c r="C8" s="1118"/>
      <c r="D8" s="1115"/>
      <c r="E8" s="33" t="s">
        <v>639</v>
      </c>
      <c r="F8" s="34" t="s">
        <v>657</v>
      </c>
    </row>
    <row r="9" spans="1:6" s="19" customFormat="1" ht="22.5" customHeight="1">
      <c r="A9" s="18">
        <v>1</v>
      </c>
      <c r="B9" s="37">
        <v>2</v>
      </c>
      <c r="C9" s="37" t="s">
        <v>119</v>
      </c>
      <c r="D9" s="18" t="s">
        <v>120</v>
      </c>
      <c r="E9" s="18" t="s">
        <v>121</v>
      </c>
      <c r="F9" s="18" t="s">
        <v>122</v>
      </c>
    </row>
    <row r="10" spans="1:6" s="24" customFormat="1" ht="18" customHeight="1">
      <c r="A10" s="20">
        <v>10000000</v>
      </c>
      <c r="B10" s="38" t="s">
        <v>640</v>
      </c>
      <c r="C10" s="202">
        <f>D10+E10</f>
        <v>144816600</v>
      </c>
      <c r="D10" s="201">
        <f>D11+D19+D25+D31+D49</f>
        <v>144765600</v>
      </c>
      <c r="E10" s="201">
        <f>E11+E19+E25+E31+E49</f>
        <v>51000</v>
      </c>
      <c r="F10" s="191"/>
    </row>
    <row r="11" spans="1:6" s="5" customFormat="1" ht="37.5">
      <c r="A11" s="20">
        <v>11000000</v>
      </c>
      <c r="B11" s="25" t="s">
        <v>641</v>
      </c>
      <c r="C11" s="202">
        <f aca="true" t="shared" si="0" ref="C11:C110">D11+E11</f>
        <v>84808500</v>
      </c>
      <c r="D11" s="201">
        <f>SUM(D12,D17)</f>
        <v>84808500</v>
      </c>
      <c r="E11" s="192"/>
      <c r="F11" s="192"/>
    </row>
    <row r="12" spans="1:6" ht="18.75">
      <c r="A12" s="20">
        <v>11010000</v>
      </c>
      <c r="B12" s="25" t="s">
        <v>65</v>
      </c>
      <c r="C12" s="202">
        <f t="shared" si="0"/>
        <v>84733500</v>
      </c>
      <c r="D12" s="201">
        <f>SUM(D13,D14,D15,D16,)</f>
        <v>84733500</v>
      </c>
      <c r="E12" s="192"/>
      <c r="F12" s="192"/>
    </row>
    <row r="13" spans="1:6" ht="47.25">
      <c r="A13" s="10">
        <v>11010100</v>
      </c>
      <c r="B13" s="41" t="s">
        <v>158</v>
      </c>
      <c r="C13" s="202">
        <f t="shared" si="0"/>
        <v>67008400</v>
      </c>
      <c r="D13" s="208">
        <v>67008400</v>
      </c>
      <c r="E13" s="194"/>
      <c r="F13" s="194"/>
    </row>
    <row r="14" spans="1:6" ht="61.5" customHeight="1">
      <c r="A14" s="7">
        <v>11010200</v>
      </c>
      <c r="B14" s="54" t="s">
        <v>160</v>
      </c>
      <c r="C14" s="202">
        <f t="shared" si="0"/>
        <v>7187700</v>
      </c>
      <c r="D14" s="208">
        <v>7187700</v>
      </c>
      <c r="E14" s="194"/>
      <c r="F14" s="194"/>
    </row>
    <row r="15" spans="1:6" ht="47.25">
      <c r="A15" s="10">
        <v>11010400</v>
      </c>
      <c r="B15" s="55" t="s">
        <v>150</v>
      </c>
      <c r="C15" s="202">
        <f t="shared" si="0"/>
        <v>10297600</v>
      </c>
      <c r="D15" s="208">
        <v>10297600</v>
      </c>
      <c r="E15" s="194"/>
      <c r="F15" s="194"/>
    </row>
    <row r="16" spans="1:6" ht="31.5">
      <c r="A16" s="7">
        <v>11010500</v>
      </c>
      <c r="B16" s="56" t="s">
        <v>161</v>
      </c>
      <c r="C16" s="202">
        <f t="shared" si="0"/>
        <v>239800</v>
      </c>
      <c r="D16" s="208">
        <v>239800</v>
      </c>
      <c r="E16" s="194"/>
      <c r="F16" s="194"/>
    </row>
    <row r="17" spans="1:6" ht="18" customHeight="1">
      <c r="A17" s="20">
        <v>11020000</v>
      </c>
      <c r="B17" s="25" t="s">
        <v>642</v>
      </c>
      <c r="C17" s="202">
        <f t="shared" si="0"/>
        <v>75000</v>
      </c>
      <c r="D17" s="201">
        <f>D18</f>
        <v>75000</v>
      </c>
      <c r="E17" s="192"/>
      <c r="F17" s="192"/>
    </row>
    <row r="18" spans="1:6" s="6" customFormat="1" ht="31.5">
      <c r="A18" s="7">
        <v>11020200</v>
      </c>
      <c r="B18" s="4" t="s">
        <v>67</v>
      </c>
      <c r="C18" s="202">
        <f t="shared" si="0"/>
        <v>75000</v>
      </c>
      <c r="D18" s="208">
        <v>75000</v>
      </c>
      <c r="E18" s="193"/>
      <c r="F18" s="193"/>
    </row>
    <row r="19" spans="1:6" s="5" customFormat="1" ht="37.5">
      <c r="A19" s="20">
        <v>13000000</v>
      </c>
      <c r="B19" s="25" t="s">
        <v>157</v>
      </c>
      <c r="C19" s="202">
        <f t="shared" si="0"/>
        <v>8372600</v>
      </c>
      <c r="D19" s="201">
        <f>SUM(D20,D23)</f>
        <v>8372600</v>
      </c>
      <c r="E19" s="192"/>
      <c r="F19" s="192"/>
    </row>
    <row r="20" spans="1:6" s="5" customFormat="1" ht="21" customHeight="1">
      <c r="A20" s="20">
        <v>13010000</v>
      </c>
      <c r="B20" s="25" t="s">
        <v>81</v>
      </c>
      <c r="C20" s="202">
        <f t="shared" si="0"/>
        <v>8352400</v>
      </c>
      <c r="D20" s="210">
        <f>SUM(D21,D22)</f>
        <v>8352400</v>
      </c>
      <c r="E20" s="192"/>
      <c r="F20" s="192"/>
    </row>
    <row r="21" spans="1:6" s="5" customFormat="1" ht="48.75" customHeight="1">
      <c r="A21" s="7">
        <v>13010100</v>
      </c>
      <c r="B21" s="4" t="s">
        <v>470</v>
      </c>
      <c r="C21" s="202">
        <f t="shared" si="0"/>
        <v>4613800</v>
      </c>
      <c r="D21" s="208">
        <v>4613800</v>
      </c>
      <c r="E21" s="192"/>
      <c r="F21" s="192"/>
    </row>
    <row r="22" spans="1:6" s="6" customFormat="1" ht="63">
      <c r="A22" s="7">
        <v>13010200</v>
      </c>
      <c r="B22" s="4" t="s">
        <v>554</v>
      </c>
      <c r="C22" s="202">
        <f t="shared" si="0"/>
        <v>3738600</v>
      </c>
      <c r="D22" s="208">
        <v>3738600</v>
      </c>
      <c r="E22" s="193"/>
      <c r="F22" s="193"/>
    </row>
    <row r="23" spans="1:6" s="6" customFormat="1" ht="18.75">
      <c r="A23" s="20">
        <v>13030000</v>
      </c>
      <c r="B23" s="25" t="s">
        <v>519</v>
      </c>
      <c r="C23" s="202">
        <f t="shared" si="0"/>
        <v>20200</v>
      </c>
      <c r="D23" s="201">
        <f>SUM(D24)</f>
        <v>20200</v>
      </c>
      <c r="E23" s="192"/>
      <c r="F23" s="192"/>
    </row>
    <row r="24" spans="1:6" s="6" customFormat="1" ht="31.5">
      <c r="A24" s="7">
        <v>13030100</v>
      </c>
      <c r="B24" s="4" t="s">
        <v>520</v>
      </c>
      <c r="C24" s="202">
        <f t="shared" si="0"/>
        <v>20200</v>
      </c>
      <c r="D24" s="208">
        <v>20200</v>
      </c>
      <c r="E24" s="193"/>
      <c r="F24" s="193"/>
    </row>
    <row r="25" spans="1:6" s="45" customFormat="1" ht="26.25" customHeight="1">
      <c r="A25" s="205">
        <v>14000000</v>
      </c>
      <c r="B25" s="205" t="s">
        <v>113</v>
      </c>
      <c r="C25" s="202">
        <f t="shared" si="0"/>
        <v>5236500</v>
      </c>
      <c r="D25" s="201">
        <f>SUM(D26,D28,D30)</f>
        <v>5236500</v>
      </c>
      <c r="E25" s="195"/>
      <c r="F25" s="195"/>
    </row>
    <row r="26" spans="1:6" s="45" customFormat="1" ht="37.5">
      <c r="A26" s="205">
        <v>14020000</v>
      </c>
      <c r="B26" s="206" t="s">
        <v>114</v>
      </c>
      <c r="C26" s="202">
        <f t="shared" si="0"/>
        <v>720200</v>
      </c>
      <c r="D26" s="201">
        <f>SUM(D27)</f>
        <v>720200</v>
      </c>
      <c r="E26" s="195"/>
      <c r="F26" s="195"/>
    </row>
    <row r="27" spans="1:6" s="45" customFormat="1" ht="18.75">
      <c r="A27" s="59">
        <v>14021900</v>
      </c>
      <c r="B27" s="59" t="s">
        <v>115</v>
      </c>
      <c r="C27" s="202">
        <f t="shared" si="0"/>
        <v>720200</v>
      </c>
      <c r="D27" s="201">
        <v>720200</v>
      </c>
      <c r="E27" s="195"/>
      <c r="F27" s="195"/>
    </row>
    <row r="28" spans="1:6" s="45" customFormat="1" ht="56.25">
      <c r="A28" s="205">
        <v>14030000</v>
      </c>
      <c r="B28" s="206" t="s">
        <v>116</v>
      </c>
      <c r="C28" s="202">
        <f t="shared" si="0"/>
        <v>2486100</v>
      </c>
      <c r="D28" s="201">
        <f>SUM(D29)</f>
        <v>2486100</v>
      </c>
      <c r="E28" s="195"/>
      <c r="F28" s="195"/>
    </row>
    <row r="29" spans="1:6" s="45" customFormat="1" ht="25.5" customHeight="1">
      <c r="A29" s="59">
        <v>14031900</v>
      </c>
      <c r="B29" s="59" t="s">
        <v>115</v>
      </c>
      <c r="C29" s="202">
        <f t="shared" si="0"/>
        <v>2486100</v>
      </c>
      <c r="D29" s="201">
        <v>2486100</v>
      </c>
      <c r="E29" s="195"/>
      <c r="F29" s="195"/>
    </row>
    <row r="30" spans="1:6" s="45" customFormat="1" ht="56.25">
      <c r="A30" s="20">
        <v>14040000</v>
      </c>
      <c r="B30" s="25" t="s">
        <v>111</v>
      </c>
      <c r="C30" s="202">
        <f t="shared" si="0"/>
        <v>2030200</v>
      </c>
      <c r="D30" s="201">
        <v>2030200</v>
      </c>
      <c r="E30" s="195"/>
      <c r="F30" s="195"/>
    </row>
    <row r="31" spans="1:6" ht="18" customHeight="1">
      <c r="A31" s="20">
        <v>18000000</v>
      </c>
      <c r="B31" s="25" t="s">
        <v>88</v>
      </c>
      <c r="C31" s="202">
        <f t="shared" si="0"/>
        <v>46348000</v>
      </c>
      <c r="D31" s="201">
        <f>D32+D42+D45</f>
        <v>46348000</v>
      </c>
      <c r="E31" s="192"/>
      <c r="F31" s="192"/>
    </row>
    <row r="32" spans="1:6" ht="18" customHeight="1">
      <c r="A32" s="20">
        <v>18010000</v>
      </c>
      <c r="B32" s="25" t="s">
        <v>89</v>
      </c>
      <c r="C32" s="202">
        <f t="shared" si="0"/>
        <v>28353900</v>
      </c>
      <c r="D32" s="201">
        <f>D33+D34+D35+D36+D37+D38+D39+D40+D41</f>
        <v>28353900</v>
      </c>
      <c r="E32" s="193"/>
      <c r="F32" s="193"/>
    </row>
    <row r="33" spans="1:6" ht="45.75" customHeight="1">
      <c r="A33" s="10">
        <v>18010100</v>
      </c>
      <c r="B33" s="41" t="s">
        <v>123</v>
      </c>
      <c r="C33" s="211">
        <f t="shared" si="0"/>
        <v>11120</v>
      </c>
      <c r="D33" s="208">
        <v>11120</v>
      </c>
      <c r="E33" s="193"/>
      <c r="F33" s="193"/>
    </row>
    <row r="34" spans="1:6" ht="47.25">
      <c r="A34" s="10">
        <v>18010200</v>
      </c>
      <c r="B34" s="41" t="s">
        <v>90</v>
      </c>
      <c r="C34" s="211">
        <f t="shared" si="0"/>
        <v>85900</v>
      </c>
      <c r="D34" s="208">
        <v>85900</v>
      </c>
      <c r="E34" s="127"/>
      <c r="F34" s="193"/>
    </row>
    <row r="35" spans="1:6" ht="47.25">
      <c r="A35" s="10">
        <v>18010300</v>
      </c>
      <c r="B35" s="41" t="s">
        <v>162</v>
      </c>
      <c r="C35" s="211">
        <f t="shared" si="0"/>
        <v>49100</v>
      </c>
      <c r="D35" s="208">
        <v>49100</v>
      </c>
      <c r="E35" s="193"/>
      <c r="F35" s="193"/>
    </row>
    <row r="36" spans="1:6" ht="47.25">
      <c r="A36" s="10">
        <v>18010400</v>
      </c>
      <c r="B36" s="41" t="s">
        <v>112</v>
      </c>
      <c r="C36" s="211">
        <f>SUM(D36,E36)</f>
        <v>994280</v>
      </c>
      <c r="D36" s="208">
        <v>994280</v>
      </c>
      <c r="E36" s="193" t="s">
        <v>164</v>
      </c>
      <c r="F36" s="193"/>
    </row>
    <row r="37" spans="1:6" s="44" customFormat="1" ht="18.75">
      <c r="A37" s="10">
        <v>18010500</v>
      </c>
      <c r="B37" s="41" t="s">
        <v>48</v>
      </c>
      <c r="C37" s="207">
        <f t="shared" si="0"/>
        <v>4660300</v>
      </c>
      <c r="D37" s="208">
        <v>4660300</v>
      </c>
      <c r="E37" s="193"/>
      <c r="F37" s="193"/>
    </row>
    <row r="38" spans="1:6" s="44" customFormat="1" ht="18.75">
      <c r="A38" s="10">
        <v>18010600</v>
      </c>
      <c r="B38" s="41" t="s">
        <v>49</v>
      </c>
      <c r="C38" s="207">
        <f t="shared" si="0"/>
        <v>18440400</v>
      </c>
      <c r="D38" s="208">
        <v>18440400</v>
      </c>
      <c r="E38" s="193"/>
      <c r="F38" s="193"/>
    </row>
    <row r="39" spans="1:6" s="44" customFormat="1" ht="18.75">
      <c r="A39" s="10">
        <v>18010700</v>
      </c>
      <c r="B39" s="41" t="s">
        <v>61</v>
      </c>
      <c r="C39" s="207">
        <f t="shared" si="0"/>
        <v>880000</v>
      </c>
      <c r="D39" s="208">
        <v>880000</v>
      </c>
      <c r="E39" s="193"/>
      <c r="F39" s="193"/>
    </row>
    <row r="40" spans="1:6" s="44" customFormat="1" ht="18.75">
      <c r="A40" s="10">
        <v>18010900</v>
      </c>
      <c r="B40" s="41" t="s">
        <v>62</v>
      </c>
      <c r="C40" s="207">
        <f t="shared" si="0"/>
        <v>3232800</v>
      </c>
      <c r="D40" s="208">
        <v>3232800</v>
      </c>
      <c r="E40" s="193"/>
      <c r="F40" s="193"/>
    </row>
    <row r="41" spans="1:6" s="44" customFormat="1" ht="18.75">
      <c r="A41" s="10">
        <v>18011000</v>
      </c>
      <c r="B41" s="41" t="s">
        <v>91</v>
      </c>
      <c r="C41" s="207">
        <f t="shared" si="0"/>
        <v>0</v>
      </c>
      <c r="D41" s="208"/>
      <c r="E41" s="193"/>
      <c r="F41" s="193"/>
    </row>
    <row r="42" spans="1:6" s="52" customFormat="1" ht="18" customHeight="1">
      <c r="A42" s="213">
        <v>18030000</v>
      </c>
      <c r="B42" s="214" t="s">
        <v>66</v>
      </c>
      <c r="C42" s="202">
        <f t="shared" si="0"/>
        <v>36100</v>
      </c>
      <c r="D42" s="201">
        <f>SUM(D43:D44)</f>
        <v>36100</v>
      </c>
      <c r="E42" s="194"/>
      <c r="F42" s="194"/>
    </row>
    <row r="43" spans="1:6" ht="18" customHeight="1">
      <c r="A43" s="7">
        <v>18030100</v>
      </c>
      <c r="B43" s="4" t="s">
        <v>69</v>
      </c>
      <c r="C43" s="207">
        <f t="shared" si="0"/>
        <v>30000</v>
      </c>
      <c r="D43" s="208">
        <v>30000</v>
      </c>
      <c r="E43" s="193"/>
      <c r="F43" s="193"/>
    </row>
    <row r="44" spans="1:6" ht="18" customHeight="1">
      <c r="A44" s="7">
        <v>18030200</v>
      </c>
      <c r="B44" s="4" t="s">
        <v>70</v>
      </c>
      <c r="C44" s="207">
        <f t="shared" si="0"/>
        <v>6100</v>
      </c>
      <c r="D44" s="208">
        <v>6100</v>
      </c>
      <c r="E44" s="193"/>
      <c r="F44" s="193"/>
    </row>
    <row r="45" spans="1:6" s="44" customFormat="1" ht="18" customHeight="1">
      <c r="A45" s="213">
        <v>18050000</v>
      </c>
      <c r="B45" s="214" t="s">
        <v>71</v>
      </c>
      <c r="C45" s="202">
        <f t="shared" si="0"/>
        <v>17958000</v>
      </c>
      <c r="D45" s="201">
        <f>SUM(D46,D47,D48)</f>
        <v>17958000</v>
      </c>
      <c r="E45" s="196"/>
      <c r="F45" s="196"/>
    </row>
    <row r="46" spans="1:6" ht="18" customHeight="1">
      <c r="A46" s="7">
        <v>18050300</v>
      </c>
      <c r="B46" s="4" t="s">
        <v>72</v>
      </c>
      <c r="C46" s="207">
        <f t="shared" si="0"/>
        <v>1290100</v>
      </c>
      <c r="D46" s="208">
        <v>1290100</v>
      </c>
      <c r="E46" s="194"/>
      <c r="F46" s="194"/>
    </row>
    <row r="47" spans="1:6" ht="18" customHeight="1">
      <c r="A47" s="10">
        <v>18050400</v>
      </c>
      <c r="B47" s="41" t="s">
        <v>73</v>
      </c>
      <c r="C47" s="207">
        <f t="shared" si="0"/>
        <v>11248200</v>
      </c>
      <c r="D47" s="208">
        <v>11248200</v>
      </c>
      <c r="E47" s="194"/>
      <c r="F47" s="194"/>
    </row>
    <row r="48" spans="1:11" ht="69.75" customHeight="1">
      <c r="A48" s="8">
        <v>18050500</v>
      </c>
      <c r="B48" s="56" t="s">
        <v>151</v>
      </c>
      <c r="C48" s="207">
        <f t="shared" si="0"/>
        <v>5419700</v>
      </c>
      <c r="D48" s="208">
        <v>5419700</v>
      </c>
      <c r="E48" s="199">
        <v>0</v>
      </c>
      <c r="F48" s="194"/>
      <c r="G48" s="48"/>
      <c r="H48" s="48"/>
      <c r="I48" s="48"/>
      <c r="J48" s="48"/>
      <c r="K48" s="48"/>
    </row>
    <row r="49" spans="1:6" s="46" customFormat="1" ht="18" customHeight="1">
      <c r="A49" s="20">
        <v>19000000</v>
      </c>
      <c r="B49" s="25" t="s">
        <v>74</v>
      </c>
      <c r="C49" s="202">
        <f t="shared" si="0"/>
        <v>51000</v>
      </c>
      <c r="D49" s="201">
        <f>D50</f>
        <v>0</v>
      </c>
      <c r="E49" s="129">
        <f>E50</f>
        <v>51000</v>
      </c>
      <c r="F49" s="192"/>
    </row>
    <row r="50" spans="1:6" ht="18" customHeight="1">
      <c r="A50" s="20">
        <v>19010000</v>
      </c>
      <c r="B50" s="25" t="s">
        <v>75</v>
      </c>
      <c r="C50" s="211">
        <f t="shared" si="0"/>
        <v>51000</v>
      </c>
      <c r="D50" s="212">
        <f>SUM(D51:D53)</f>
        <v>0</v>
      </c>
      <c r="E50" s="199">
        <f>SUM(E51,E52,E53)</f>
        <v>51000</v>
      </c>
      <c r="F50" s="194"/>
    </row>
    <row r="51" spans="1:6" ht="47.25">
      <c r="A51" s="7">
        <v>19010100</v>
      </c>
      <c r="B51" s="4" t="s">
        <v>76</v>
      </c>
      <c r="C51" s="207">
        <f t="shared" si="0"/>
        <v>28100</v>
      </c>
      <c r="D51" s="208"/>
      <c r="E51" s="200">
        <v>28100</v>
      </c>
      <c r="F51" s="194"/>
    </row>
    <row r="52" spans="1:6" ht="31.5">
      <c r="A52" s="10">
        <v>19010200</v>
      </c>
      <c r="B52" s="41" t="s">
        <v>82</v>
      </c>
      <c r="C52" s="207">
        <f t="shared" si="0"/>
        <v>2600</v>
      </c>
      <c r="D52" s="208"/>
      <c r="E52" s="199">
        <v>2600</v>
      </c>
      <c r="F52" s="194"/>
    </row>
    <row r="53" spans="1:6" ht="47.25">
      <c r="A53" s="7">
        <v>19010300</v>
      </c>
      <c r="B53" s="4" t="s">
        <v>83</v>
      </c>
      <c r="C53" s="207">
        <f t="shared" si="0"/>
        <v>20300</v>
      </c>
      <c r="D53" s="208"/>
      <c r="E53" s="200">
        <v>20300</v>
      </c>
      <c r="F53" s="194"/>
    </row>
    <row r="54" spans="1:6" s="24" customFormat="1" ht="18" customHeight="1">
      <c r="A54" s="20">
        <v>20000000</v>
      </c>
      <c r="B54" s="38" t="s">
        <v>643</v>
      </c>
      <c r="C54" s="202">
        <f t="shared" si="0"/>
        <v>2609900</v>
      </c>
      <c r="D54" s="201">
        <f>D55+D60+D73+D79</f>
        <v>1061400</v>
      </c>
      <c r="E54" s="201">
        <f>E55+E60+E73+E79</f>
        <v>1548500</v>
      </c>
      <c r="F54" s="201">
        <f>F55+F60+F73+F79</f>
        <v>0</v>
      </c>
    </row>
    <row r="55" spans="1:6" s="5" customFormat="1" ht="18" customHeight="1">
      <c r="A55" s="20">
        <v>21000000</v>
      </c>
      <c r="B55" s="25" t="s">
        <v>644</v>
      </c>
      <c r="C55" s="202">
        <f t="shared" si="0"/>
        <v>27200</v>
      </c>
      <c r="D55" s="201">
        <f>SUM(D56:D57,D59)</f>
        <v>27200</v>
      </c>
      <c r="E55" s="192"/>
      <c r="F55" s="192"/>
    </row>
    <row r="56" spans="1:6" s="5" customFormat="1" ht="45.75" customHeight="1" hidden="1">
      <c r="A56" s="10">
        <v>21010300</v>
      </c>
      <c r="B56" s="55" t="s">
        <v>152</v>
      </c>
      <c r="C56" s="202">
        <f t="shared" si="0"/>
        <v>0</v>
      </c>
      <c r="D56" s="208">
        <v>0</v>
      </c>
      <c r="E56" s="193"/>
      <c r="F56" s="193"/>
    </row>
    <row r="57" spans="1:6" ht="18.75" customHeight="1">
      <c r="A57" s="8">
        <v>21080000</v>
      </c>
      <c r="B57" s="3" t="s">
        <v>649</v>
      </c>
      <c r="C57" s="211">
        <f t="shared" si="0"/>
        <v>27200</v>
      </c>
      <c r="D57" s="212">
        <v>27200</v>
      </c>
      <c r="E57" s="194"/>
      <c r="F57" s="194"/>
    </row>
    <row r="58" spans="1:6" s="6" customFormat="1" ht="18" customHeight="1">
      <c r="A58" s="7">
        <v>21081100</v>
      </c>
      <c r="B58" s="4" t="s">
        <v>658</v>
      </c>
      <c r="C58" s="207">
        <f t="shared" si="0"/>
        <v>27200</v>
      </c>
      <c r="D58" s="208">
        <v>27200</v>
      </c>
      <c r="E58" s="193"/>
      <c r="F58" s="193"/>
    </row>
    <row r="59" spans="1:6" s="6" customFormat="1" ht="53.25" customHeight="1">
      <c r="A59" s="54">
        <v>21081500</v>
      </c>
      <c r="B59" s="54" t="s">
        <v>233</v>
      </c>
      <c r="C59" s="207">
        <f t="shared" si="0"/>
        <v>0</v>
      </c>
      <c r="D59" s="208">
        <v>0</v>
      </c>
      <c r="E59" s="193"/>
      <c r="F59" s="193"/>
    </row>
    <row r="60" spans="1:6" s="5" customFormat="1" ht="37.5">
      <c r="A60" s="20">
        <v>22000000</v>
      </c>
      <c r="B60" s="25" t="s">
        <v>645</v>
      </c>
      <c r="C60" s="202">
        <f t="shared" si="0"/>
        <v>998100</v>
      </c>
      <c r="D60" s="201">
        <f>SUM(D63,D67,D69,D72)</f>
        <v>998100</v>
      </c>
      <c r="E60" s="192"/>
      <c r="F60" s="192"/>
    </row>
    <row r="61" spans="1:6" s="5" customFormat="1" ht="18.75" hidden="1">
      <c r="A61" s="213">
        <v>22010000</v>
      </c>
      <c r="B61" s="214" t="s">
        <v>68</v>
      </c>
      <c r="C61" s="190">
        <f t="shared" si="0"/>
        <v>0</v>
      </c>
      <c r="D61" s="191">
        <f>D62</f>
        <v>0</v>
      </c>
      <c r="E61" s="192"/>
      <c r="F61" s="192"/>
    </row>
    <row r="62" spans="1:6" s="5" customFormat="1" ht="56.25" hidden="1">
      <c r="A62" s="215">
        <v>22010300</v>
      </c>
      <c r="B62" s="216" t="s">
        <v>84</v>
      </c>
      <c r="C62" s="190">
        <f t="shared" si="0"/>
        <v>0</v>
      </c>
      <c r="D62" s="191"/>
      <c r="E62" s="192"/>
      <c r="F62" s="192"/>
    </row>
    <row r="63" spans="1:6" s="5" customFormat="1" ht="20.25" customHeight="1">
      <c r="A63" s="20">
        <v>2201000</v>
      </c>
      <c r="B63" s="25" t="s">
        <v>159</v>
      </c>
      <c r="C63" s="202">
        <f>SUM(C64:C66)</f>
        <v>855700</v>
      </c>
      <c r="D63" s="201">
        <f>SUM(D64,D65,D66)</f>
        <v>855700</v>
      </c>
      <c r="E63" s="192"/>
      <c r="F63" s="192"/>
    </row>
    <row r="64" spans="1:6" s="5" customFormat="1" ht="53.25" customHeight="1">
      <c r="A64" s="130">
        <v>22010300</v>
      </c>
      <c r="B64" s="130" t="s">
        <v>79</v>
      </c>
      <c r="C64" s="202">
        <f t="shared" si="0"/>
        <v>1700</v>
      </c>
      <c r="D64" s="201">
        <v>1700</v>
      </c>
      <c r="E64" s="192"/>
      <c r="F64" s="192"/>
    </row>
    <row r="65" spans="1:6" s="5" customFormat="1" ht="19.5" customHeight="1">
      <c r="A65" s="57">
        <v>22012500</v>
      </c>
      <c r="B65" s="58" t="s">
        <v>153</v>
      </c>
      <c r="C65" s="202">
        <f t="shared" si="0"/>
        <v>464000</v>
      </c>
      <c r="D65" s="210">
        <v>464000</v>
      </c>
      <c r="E65" s="195"/>
      <c r="F65" s="195"/>
    </row>
    <row r="66" spans="1:6" s="5" customFormat="1" ht="34.5" customHeight="1">
      <c r="A66" s="131">
        <v>22012600</v>
      </c>
      <c r="B66" s="130" t="s">
        <v>80</v>
      </c>
      <c r="C66" s="202">
        <f t="shared" si="0"/>
        <v>390000</v>
      </c>
      <c r="D66" s="210">
        <v>390000</v>
      </c>
      <c r="E66" s="195"/>
      <c r="F66" s="195"/>
    </row>
    <row r="67" spans="1:6" ht="37.5">
      <c r="A67" s="20">
        <v>22080000</v>
      </c>
      <c r="B67" s="25" t="s">
        <v>46</v>
      </c>
      <c r="C67" s="202">
        <f t="shared" si="0"/>
        <v>108000</v>
      </c>
      <c r="D67" s="201">
        <f>D68</f>
        <v>108000</v>
      </c>
      <c r="E67" s="192"/>
      <c r="F67" s="192"/>
    </row>
    <row r="68" spans="1:6" s="6" customFormat="1" ht="31.5">
      <c r="A68" s="10">
        <v>22080400</v>
      </c>
      <c r="B68" s="41" t="s">
        <v>646</v>
      </c>
      <c r="C68" s="211">
        <f t="shared" si="0"/>
        <v>108000</v>
      </c>
      <c r="D68" s="208">
        <v>108000</v>
      </c>
      <c r="E68" s="193"/>
      <c r="F68" s="193"/>
    </row>
    <row r="69" spans="1:6" ht="18" customHeight="1">
      <c r="A69" s="20">
        <v>22090000</v>
      </c>
      <c r="B69" s="25" t="s">
        <v>647</v>
      </c>
      <c r="C69" s="202">
        <f t="shared" si="0"/>
        <v>4400</v>
      </c>
      <c r="D69" s="201">
        <f>SUM(D70,D71)</f>
        <v>4400</v>
      </c>
      <c r="E69" s="192"/>
      <c r="F69" s="192"/>
    </row>
    <row r="70" spans="1:6" ht="47.25">
      <c r="A70" s="10">
        <v>22090100</v>
      </c>
      <c r="B70" s="41" t="s">
        <v>63</v>
      </c>
      <c r="C70" s="207">
        <f t="shared" si="0"/>
        <v>1200</v>
      </c>
      <c r="D70" s="208">
        <v>1200</v>
      </c>
      <c r="E70" s="194"/>
      <c r="F70" s="194"/>
    </row>
    <row r="71" spans="1:6" ht="47.25">
      <c r="A71" s="59">
        <v>22090400</v>
      </c>
      <c r="B71" s="54" t="s">
        <v>45</v>
      </c>
      <c r="C71" s="207">
        <f t="shared" si="0"/>
        <v>3200</v>
      </c>
      <c r="D71" s="208">
        <v>3200</v>
      </c>
      <c r="E71" s="194"/>
      <c r="F71" s="194"/>
    </row>
    <row r="72" spans="1:6" ht="112.5">
      <c r="A72" s="651">
        <v>22130000</v>
      </c>
      <c r="B72" s="652" t="s">
        <v>17</v>
      </c>
      <c r="C72" s="657">
        <f t="shared" si="0"/>
        <v>30000</v>
      </c>
      <c r="D72" s="658">
        <v>30000</v>
      </c>
      <c r="E72" s="194"/>
      <c r="F72" s="194"/>
    </row>
    <row r="73" spans="1:6" s="5" customFormat="1" ht="18" customHeight="1">
      <c r="A73" s="20">
        <v>24000000</v>
      </c>
      <c r="B73" s="25" t="s">
        <v>648</v>
      </c>
      <c r="C73" s="202">
        <f t="shared" si="0"/>
        <v>41100</v>
      </c>
      <c r="D73" s="201">
        <f>D74</f>
        <v>36100</v>
      </c>
      <c r="E73" s="129">
        <f>SUM(E74,E78)</f>
        <v>5000</v>
      </c>
      <c r="F73" s="129">
        <f>SUM(F74,F78)</f>
        <v>0</v>
      </c>
    </row>
    <row r="74" spans="1:6" s="5" customFormat="1" ht="18" customHeight="1">
      <c r="A74" s="20">
        <v>24060000</v>
      </c>
      <c r="B74" s="25" t="s">
        <v>649</v>
      </c>
      <c r="C74" s="202">
        <f t="shared" si="0"/>
        <v>41100</v>
      </c>
      <c r="D74" s="201">
        <f>SUM(D75,D76,D77)</f>
        <v>36100</v>
      </c>
      <c r="E74" s="129">
        <f>SUM(E75,E76)</f>
        <v>5000</v>
      </c>
      <c r="F74" s="129">
        <v>0</v>
      </c>
    </row>
    <row r="75" spans="1:6" s="6" customFormat="1" ht="19.5" customHeight="1">
      <c r="A75" s="10">
        <v>24060300</v>
      </c>
      <c r="B75" s="41" t="s">
        <v>649</v>
      </c>
      <c r="C75" s="211">
        <f t="shared" si="0"/>
        <v>17500</v>
      </c>
      <c r="D75" s="208">
        <v>17500</v>
      </c>
      <c r="E75" s="128"/>
      <c r="F75" s="128"/>
    </row>
    <row r="76" spans="1:6" s="6" customFormat="1" ht="45.75" customHeight="1">
      <c r="A76" s="59">
        <v>24062100</v>
      </c>
      <c r="B76" s="54" t="s">
        <v>163</v>
      </c>
      <c r="C76" s="211">
        <f t="shared" si="0"/>
        <v>5000</v>
      </c>
      <c r="D76" s="208">
        <v>0</v>
      </c>
      <c r="E76" s="127">
        <v>5000</v>
      </c>
      <c r="F76" s="127">
        <v>0</v>
      </c>
    </row>
    <row r="77" spans="1:6" s="6" customFormat="1" ht="97.5" customHeight="1">
      <c r="A77" s="59">
        <v>24062200</v>
      </c>
      <c r="B77" s="54" t="s">
        <v>234</v>
      </c>
      <c r="C77" s="211">
        <f t="shared" si="0"/>
        <v>18600</v>
      </c>
      <c r="D77" s="208">
        <v>18600</v>
      </c>
      <c r="E77" s="127"/>
      <c r="F77" s="127"/>
    </row>
    <row r="78" spans="1:6" s="51" customFormat="1" ht="40.5" customHeight="1" hidden="1">
      <c r="A78" s="10">
        <v>24170000</v>
      </c>
      <c r="B78" s="3" t="s">
        <v>156</v>
      </c>
      <c r="C78" s="211">
        <f t="shared" si="0"/>
        <v>0</v>
      </c>
      <c r="D78" s="212">
        <v>0</v>
      </c>
      <c r="E78" s="200">
        <v>0</v>
      </c>
      <c r="F78" s="200">
        <v>0</v>
      </c>
    </row>
    <row r="79" spans="1:6" s="5" customFormat="1" ht="18" customHeight="1">
      <c r="A79" s="20">
        <v>25000000</v>
      </c>
      <c r="B79" s="25" t="s">
        <v>650</v>
      </c>
      <c r="C79" s="202">
        <f t="shared" si="0"/>
        <v>1543500</v>
      </c>
      <c r="D79" s="201"/>
      <c r="E79" s="129">
        <v>1543500</v>
      </c>
      <c r="F79" s="192"/>
    </row>
    <row r="80" spans="1:6" s="24" customFormat="1" ht="18" customHeight="1">
      <c r="A80" s="20">
        <v>30000000</v>
      </c>
      <c r="B80" s="25" t="s">
        <v>656</v>
      </c>
      <c r="C80" s="202">
        <f t="shared" si="0"/>
        <v>0</v>
      </c>
      <c r="D80" s="201">
        <f>D81</f>
        <v>0</v>
      </c>
      <c r="E80" s="201">
        <f>E82</f>
        <v>0</v>
      </c>
      <c r="F80" s="201">
        <f>F82</f>
        <v>0</v>
      </c>
    </row>
    <row r="81" spans="1:7" s="49" customFormat="1" ht="58.5" customHeight="1">
      <c r="A81" s="10">
        <v>31010200</v>
      </c>
      <c r="B81" s="55" t="s">
        <v>155</v>
      </c>
      <c r="C81" s="202">
        <f t="shared" si="0"/>
        <v>0</v>
      </c>
      <c r="D81" s="208">
        <v>0</v>
      </c>
      <c r="E81" s="127"/>
      <c r="F81" s="127"/>
      <c r="G81" s="50"/>
    </row>
    <row r="82" spans="1:6" s="5" customFormat="1" ht="18" customHeight="1">
      <c r="A82" s="20">
        <v>33000000</v>
      </c>
      <c r="B82" s="25" t="s">
        <v>313</v>
      </c>
      <c r="C82" s="202">
        <f t="shared" si="0"/>
        <v>0</v>
      </c>
      <c r="D82" s="201"/>
      <c r="E82" s="129">
        <f>E83</f>
        <v>0</v>
      </c>
      <c r="F82" s="129">
        <f>F83</f>
        <v>0</v>
      </c>
    </row>
    <row r="83" spans="1:6" s="5" customFormat="1" ht="18" customHeight="1">
      <c r="A83" s="8">
        <v>33010000</v>
      </c>
      <c r="B83" s="3" t="s">
        <v>314</v>
      </c>
      <c r="C83" s="211">
        <f t="shared" si="0"/>
        <v>0</v>
      </c>
      <c r="D83" s="201"/>
      <c r="E83" s="199">
        <f>E84</f>
        <v>0</v>
      </c>
      <c r="F83" s="199">
        <f>E83</f>
        <v>0</v>
      </c>
    </row>
    <row r="84" spans="1:6" s="6" customFormat="1" ht="132" customHeight="1">
      <c r="A84" s="7">
        <v>33010100</v>
      </c>
      <c r="B84" s="4" t="s">
        <v>483</v>
      </c>
      <c r="C84" s="207">
        <f t="shared" si="0"/>
        <v>0</v>
      </c>
      <c r="D84" s="208"/>
      <c r="E84" s="127">
        <v>0</v>
      </c>
      <c r="F84" s="127">
        <f>E84</f>
        <v>0</v>
      </c>
    </row>
    <row r="85" spans="1:6" ht="47.25" hidden="1">
      <c r="A85" s="10">
        <v>50080200</v>
      </c>
      <c r="B85" s="41" t="s">
        <v>64</v>
      </c>
      <c r="C85" s="190">
        <f t="shared" si="0"/>
        <v>0</v>
      </c>
      <c r="D85" s="194"/>
      <c r="E85" s="193"/>
      <c r="F85" s="194"/>
    </row>
    <row r="86" spans="1:6" ht="20.25">
      <c r="A86" s="205">
        <v>50000000</v>
      </c>
      <c r="B86" s="206" t="s">
        <v>18</v>
      </c>
      <c r="C86" s="660">
        <f t="shared" si="0"/>
        <v>50000</v>
      </c>
      <c r="D86" s="659"/>
      <c r="E86" s="201">
        <f>E87</f>
        <v>50000</v>
      </c>
      <c r="F86" s="194"/>
    </row>
    <row r="87" spans="1:6" ht="75">
      <c r="A87" s="655">
        <v>50110000</v>
      </c>
      <c r="B87" s="656" t="s">
        <v>19</v>
      </c>
      <c r="C87" s="653">
        <f t="shared" si="0"/>
        <v>50000</v>
      </c>
      <c r="D87" s="654"/>
      <c r="E87" s="208">
        <v>50000</v>
      </c>
      <c r="F87" s="194"/>
    </row>
    <row r="88" spans="1:8" s="27" customFormat="1" ht="18" customHeight="1">
      <c r="A88" s="26"/>
      <c r="B88" s="39" t="s">
        <v>659</v>
      </c>
      <c r="C88" s="218">
        <f t="shared" si="0"/>
        <v>147476500</v>
      </c>
      <c r="D88" s="217">
        <f>D10+D54+D80</f>
        <v>145827000</v>
      </c>
      <c r="E88" s="217">
        <f>E10+E54+E80+E86</f>
        <v>1649500</v>
      </c>
      <c r="F88" s="217">
        <f>F10+F54+F80</f>
        <v>0</v>
      </c>
      <c r="G88" s="42"/>
      <c r="H88" s="28"/>
    </row>
    <row r="89" spans="1:6" s="2" customFormat="1" ht="37.5">
      <c r="A89" s="20">
        <v>40000000</v>
      </c>
      <c r="B89" s="25" t="s">
        <v>651</v>
      </c>
      <c r="C89" s="202">
        <f t="shared" si="0"/>
        <v>68341060</v>
      </c>
      <c r="D89" s="201">
        <f>D90</f>
        <v>68341060</v>
      </c>
      <c r="E89" s="191"/>
      <c r="F89" s="191"/>
    </row>
    <row r="90" spans="1:6" s="5" customFormat="1" ht="18" customHeight="1">
      <c r="A90" s="20">
        <v>41000000</v>
      </c>
      <c r="B90" s="25" t="s">
        <v>652</v>
      </c>
      <c r="C90" s="202">
        <f t="shared" si="0"/>
        <v>68341060</v>
      </c>
      <c r="D90" s="201">
        <f>D91+D93+D100+D98</f>
        <v>68341060</v>
      </c>
      <c r="E90" s="192"/>
      <c r="F90" s="192"/>
    </row>
    <row r="91" spans="1:6" ht="18" customHeight="1">
      <c r="A91" s="11">
        <v>41020000</v>
      </c>
      <c r="B91" s="16" t="s">
        <v>653</v>
      </c>
      <c r="C91" s="202">
        <f t="shared" si="0"/>
        <v>9219100</v>
      </c>
      <c r="D91" s="201">
        <f>D92</f>
        <v>9219100</v>
      </c>
      <c r="E91" s="129"/>
      <c r="F91" s="192"/>
    </row>
    <row r="92" spans="1:6" s="53" customFormat="1" ht="18.75">
      <c r="A92" s="10">
        <v>41020100</v>
      </c>
      <c r="B92" s="4" t="s">
        <v>85</v>
      </c>
      <c r="C92" s="207">
        <f t="shared" si="0"/>
        <v>9219100</v>
      </c>
      <c r="D92" s="208">
        <v>9219100</v>
      </c>
      <c r="E92" s="128"/>
      <c r="F92" s="193"/>
    </row>
    <row r="93" spans="1:6" ht="39.75" customHeight="1">
      <c r="A93" s="20">
        <v>41030000</v>
      </c>
      <c r="B93" s="25" t="s">
        <v>504</v>
      </c>
      <c r="C93" s="202">
        <f t="shared" si="0"/>
        <v>57523100</v>
      </c>
      <c r="D93" s="201">
        <f>D94+D95+D97</f>
        <v>57523100</v>
      </c>
      <c r="E93" s="192"/>
      <c r="F93" s="192"/>
    </row>
    <row r="94" spans="1:6" ht="12" customHeight="1" hidden="1">
      <c r="A94" s="325"/>
      <c r="B94" s="326"/>
      <c r="C94" s="202"/>
      <c r="D94" s="201"/>
      <c r="E94" s="192"/>
      <c r="F94" s="192"/>
    </row>
    <row r="95" spans="1:6" s="6" customFormat="1" ht="30.75" customHeight="1">
      <c r="A95" s="7">
        <v>41033900</v>
      </c>
      <c r="B95" s="542" t="s">
        <v>86</v>
      </c>
      <c r="C95" s="207">
        <f t="shared" si="0"/>
        <v>57523100</v>
      </c>
      <c r="D95" s="208">
        <v>57523100</v>
      </c>
      <c r="E95" s="193"/>
      <c r="F95" s="193"/>
    </row>
    <row r="96" spans="1:6" s="6" customFormat="1" ht="140.25" customHeight="1" hidden="1">
      <c r="A96" s="7">
        <v>41030700</v>
      </c>
      <c r="B96" s="4" t="s">
        <v>38</v>
      </c>
      <c r="C96" s="207">
        <f t="shared" si="0"/>
        <v>0</v>
      </c>
      <c r="D96" s="208"/>
      <c r="E96" s="193"/>
      <c r="F96" s="193"/>
    </row>
    <row r="97" spans="1:6" s="6" customFormat="1" ht="33.75" customHeight="1">
      <c r="A97" s="7">
        <v>41034200</v>
      </c>
      <c r="B97" s="4" t="s">
        <v>87</v>
      </c>
      <c r="C97" s="207">
        <f t="shared" si="0"/>
        <v>0</v>
      </c>
      <c r="D97" s="208">
        <v>0</v>
      </c>
      <c r="E97" s="193"/>
      <c r="F97" s="193"/>
    </row>
    <row r="98" spans="1:6" s="6" customFormat="1" ht="31.5" customHeight="1">
      <c r="A98" s="205">
        <v>41040000</v>
      </c>
      <c r="B98" s="206" t="s">
        <v>476</v>
      </c>
      <c r="C98" s="202">
        <f>SUM(D98)</f>
        <v>0</v>
      </c>
      <c r="D98" s="201">
        <f>SUM(D99)</f>
        <v>0</v>
      </c>
      <c r="E98" s="193"/>
      <c r="F98" s="193"/>
    </row>
    <row r="99" spans="1:6" s="6" customFormat="1" ht="46.5" customHeight="1">
      <c r="A99" s="247">
        <v>41040200</v>
      </c>
      <c r="B99" s="248" t="s">
        <v>477</v>
      </c>
      <c r="C99" s="207">
        <f>SUM(D99)</f>
        <v>0</v>
      </c>
      <c r="D99" s="208">
        <v>0</v>
      </c>
      <c r="E99" s="193"/>
      <c r="F99" s="193"/>
    </row>
    <row r="100" spans="1:6" s="6" customFormat="1" ht="36" customHeight="1">
      <c r="A100" s="205">
        <v>41050000</v>
      </c>
      <c r="B100" s="206" t="s">
        <v>505</v>
      </c>
      <c r="C100" s="202">
        <f>SUM(D100:E100)</f>
        <v>1598860</v>
      </c>
      <c r="D100" s="201">
        <f>SUM(D102,D103,D104,D106,D108,D109,D107,D110,D105,D101)</f>
        <v>1598860</v>
      </c>
      <c r="E100" s="193" t="s">
        <v>164</v>
      </c>
      <c r="F100" s="193"/>
    </row>
    <row r="101" spans="1:6" s="6" customFormat="1" ht="36" customHeight="1">
      <c r="A101" s="247">
        <v>41051000</v>
      </c>
      <c r="B101" s="248" t="s">
        <v>394</v>
      </c>
      <c r="C101" s="211">
        <f>SUM(D101,E101)</f>
        <v>1231120</v>
      </c>
      <c r="D101" s="212">
        <v>1231120</v>
      </c>
      <c r="E101" s="193"/>
      <c r="F101" s="193"/>
    </row>
    <row r="102" spans="1:6" s="266" customFormat="1" ht="48.75" customHeight="1">
      <c r="A102" s="247">
        <v>41051200</v>
      </c>
      <c r="B102" s="248" t="s">
        <v>475</v>
      </c>
      <c r="C102" s="207">
        <f>D102+E102</f>
        <v>328940</v>
      </c>
      <c r="D102" s="208">
        <v>328940</v>
      </c>
      <c r="E102" s="265"/>
      <c r="F102" s="265"/>
    </row>
    <row r="103" spans="1:6" s="6" customFormat="1" ht="62.25" customHeight="1" hidden="1">
      <c r="A103" s="7">
        <v>41030700</v>
      </c>
      <c r="B103" s="4" t="s">
        <v>38</v>
      </c>
      <c r="C103" s="207">
        <f t="shared" si="0"/>
        <v>0</v>
      </c>
      <c r="D103" s="208"/>
      <c r="E103" s="193"/>
      <c r="F103" s="193"/>
    </row>
    <row r="104" spans="1:6" s="6" customFormat="1" ht="63" hidden="1">
      <c r="A104" s="204">
        <v>41050200</v>
      </c>
      <c r="B104" s="203" t="s">
        <v>506</v>
      </c>
      <c r="C104" s="207">
        <f t="shared" si="0"/>
        <v>0</v>
      </c>
      <c r="D104" s="208"/>
      <c r="E104" s="193"/>
      <c r="F104" s="193"/>
    </row>
    <row r="105" spans="1:6" s="6" customFormat="1" ht="54.75" customHeight="1">
      <c r="A105" s="204">
        <v>41051400</v>
      </c>
      <c r="B105" s="203" t="s">
        <v>443</v>
      </c>
      <c r="C105" s="207">
        <f t="shared" si="0"/>
        <v>0</v>
      </c>
      <c r="D105" s="208">
        <v>0</v>
      </c>
      <c r="E105" s="193"/>
      <c r="F105" s="193"/>
    </row>
    <row r="106" spans="1:6" s="266" customFormat="1" ht="47.25">
      <c r="A106" s="247">
        <v>41051500</v>
      </c>
      <c r="B106" s="248" t="s">
        <v>660</v>
      </c>
      <c r="C106" s="207">
        <f t="shared" si="0"/>
        <v>0</v>
      </c>
      <c r="D106" s="208">
        <v>0</v>
      </c>
      <c r="E106" s="265"/>
      <c r="F106" s="265"/>
    </row>
    <row r="107" spans="1:6" s="266" customFormat="1" ht="47.25" hidden="1">
      <c r="A107" s="248">
        <v>41053000</v>
      </c>
      <c r="B107" s="248" t="s">
        <v>430</v>
      </c>
      <c r="C107" s="207">
        <f t="shared" si="0"/>
        <v>0</v>
      </c>
      <c r="D107" s="208">
        <v>0</v>
      </c>
      <c r="E107" s="265"/>
      <c r="F107" s="265"/>
    </row>
    <row r="108" spans="1:6" s="266" customFormat="1" ht="31.5" customHeight="1">
      <c r="A108" s="204">
        <v>41053900</v>
      </c>
      <c r="B108" s="203" t="s">
        <v>289</v>
      </c>
      <c r="C108" s="207">
        <f t="shared" si="0"/>
        <v>38800</v>
      </c>
      <c r="D108" s="208">
        <v>38800</v>
      </c>
      <c r="E108" s="265"/>
      <c r="F108" s="265"/>
    </row>
    <row r="109" spans="1:6" s="6" customFormat="1" ht="48.75" customHeight="1">
      <c r="A109" s="325">
        <v>41055000</v>
      </c>
      <c r="B109" s="326" t="s">
        <v>236</v>
      </c>
      <c r="C109" s="207">
        <f t="shared" si="0"/>
        <v>0</v>
      </c>
      <c r="D109" s="209">
        <v>0</v>
      </c>
      <c r="E109" s="197"/>
      <c r="F109" s="193"/>
    </row>
    <row r="110" spans="1:6" s="6" customFormat="1" ht="15.75" customHeight="1">
      <c r="A110" s="247"/>
      <c r="B110" s="248"/>
      <c r="C110" s="207">
        <f t="shared" si="0"/>
        <v>0</v>
      </c>
      <c r="D110" s="209">
        <v>0</v>
      </c>
      <c r="E110" s="197"/>
      <c r="F110" s="193"/>
    </row>
    <row r="111" spans="1:6" s="6" customFormat="1" ht="18.75">
      <c r="A111" s="204"/>
      <c r="B111" s="203"/>
      <c r="C111" s="207">
        <f aca="true" t="shared" si="1" ref="C111:C119">D111+E111</f>
        <v>0</v>
      </c>
      <c r="D111" s="208">
        <v>0</v>
      </c>
      <c r="E111" s="197"/>
      <c r="F111" s="193"/>
    </row>
    <row r="112" spans="1:6" ht="63" hidden="1">
      <c r="A112" s="9">
        <v>41036000</v>
      </c>
      <c r="B112" s="47" t="s">
        <v>42</v>
      </c>
      <c r="C112" s="190">
        <f t="shared" si="1"/>
        <v>0</v>
      </c>
      <c r="D112" s="194"/>
      <c r="E112" s="198"/>
      <c r="F112" s="194"/>
    </row>
    <row r="113" spans="1:6" ht="62.25" customHeight="1" hidden="1">
      <c r="A113" s="9">
        <v>41036300</v>
      </c>
      <c r="B113" s="47" t="s">
        <v>39</v>
      </c>
      <c r="C113" s="190">
        <f t="shared" si="1"/>
        <v>0</v>
      </c>
      <c r="D113" s="194"/>
      <c r="E113" s="198"/>
      <c r="F113" s="194"/>
    </row>
    <row r="114" spans="1:6" ht="62.25" customHeight="1" hidden="1">
      <c r="A114" s="9">
        <v>41037000</v>
      </c>
      <c r="B114" s="47" t="s">
        <v>40</v>
      </c>
      <c r="C114" s="190">
        <f t="shared" si="1"/>
        <v>0</v>
      </c>
      <c r="D114" s="194"/>
      <c r="E114" s="198"/>
      <c r="F114" s="194"/>
    </row>
    <row r="115" spans="1:6" ht="62.25" customHeight="1" hidden="1">
      <c r="A115" s="9">
        <v>41038000</v>
      </c>
      <c r="B115" s="47" t="s">
        <v>41</v>
      </c>
      <c r="C115" s="190">
        <f t="shared" si="1"/>
        <v>0</v>
      </c>
      <c r="D115" s="194"/>
      <c r="E115" s="198"/>
      <c r="F115" s="194"/>
    </row>
    <row r="116" spans="1:6" ht="62.25" customHeight="1" hidden="1">
      <c r="A116" s="9">
        <v>41038200</v>
      </c>
      <c r="B116" s="47" t="s">
        <v>44</v>
      </c>
      <c r="C116" s="190">
        <f t="shared" si="1"/>
        <v>0</v>
      </c>
      <c r="D116" s="194"/>
      <c r="E116" s="198"/>
      <c r="F116" s="194"/>
    </row>
    <row r="117" spans="1:6" s="5" customFormat="1" ht="15" customHeight="1" hidden="1">
      <c r="A117" s="22">
        <v>43000000</v>
      </c>
      <c r="B117" s="23" t="s">
        <v>43</v>
      </c>
      <c r="C117" s="190">
        <f t="shared" si="1"/>
        <v>0</v>
      </c>
      <c r="D117" s="192"/>
      <c r="E117" s="192">
        <f>E118</f>
        <v>0</v>
      </c>
      <c r="F117" s="192">
        <f>F118</f>
        <v>0</v>
      </c>
    </row>
    <row r="118" spans="1:6" ht="31.5" hidden="1">
      <c r="A118" s="9">
        <v>43010000</v>
      </c>
      <c r="B118" s="21" t="s">
        <v>654</v>
      </c>
      <c r="C118" s="190">
        <f t="shared" si="1"/>
        <v>0</v>
      </c>
      <c r="D118" s="194"/>
      <c r="E118" s="194">
        <v>0</v>
      </c>
      <c r="F118" s="194">
        <f>E118</f>
        <v>0</v>
      </c>
    </row>
    <row r="119" spans="1:6" s="29" customFormat="1" ht="18" customHeight="1">
      <c r="A119" s="26"/>
      <c r="B119" s="39" t="s">
        <v>655</v>
      </c>
      <c r="C119" s="708">
        <f t="shared" si="1"/>
        <v>215817560</v>
      </c>
      <c r="D119" s="217">
        <f>D88+D89</f>
        <v>214168060</v>
      </c>
      <c r="E119" s="217">
        <f>E88+E89</f>
        <v>1649500</v>
      </c>
      <c r="F119" s="217">
        <f>F88</f>
        <v>0</v>
      </c>
    </row>
    <row r="120" spans="1:6" ht="15.75" customHeight="1">
      <c r="A120" s="12"/>
      <c r="B120" s="40"/>
      <c r="C120" s="40"/>
      <c r="D120" s="60" t="s">
        <v>164</v>
      </c>
      <c r="E120" s="60"/>
      <c r="F120" s="60"/>
    </row>
    <row r="121" spans="1:6" ht="15.75" customHeight="1">
      <c r="A121" s="12"/>
      <c r="B121" s="40"/>
      <c r="C121" s="40"/>
      <c r="D121" s="60" t="s">
        <v>164</v>
      </c>
      <c r="E121" s="61"/>
      <c r="F121" s="60"/>
    </row>
    <row r="122" spans="1:6" ht="22.5" customHeight="1">
      <c r="A122" s="13"/>
      <c r="B122" s="17" t="s">
        <v>175</v>
      </c>
      <c r="C122" s="17"/>
      <c r="D122" s="60"/>
      <c r="E122" s="31" t="s">
        <v>709</v>
      </c>
      <c r="F122" s="60"/>
    </row>
    <row r="123" spans="1:6" ht="18.75">
      <c r="A123" s="15"/>
      <c r="B123" s="43"/>
      <c r="C123" s="43"/>
      <c r="D123" s="60"/>
      <c r="E123" s="60"/>
      <c r="F123" s="60"/>
    </row>
    <row r="124" spans="1:6" ht="12.75">
      <c r="A124" s="62"/>
      <c r="B124" s="63"/>
      <c r="C124" s="63"/>
      <c r="D124" s="60"/>
      <c r="E124" s="60"/>
      <c r="F124" s="60"/>
    </row>
    <row r="125" spans="1:6" ht="12.75">
      <c r="A125" s="62"/>
      <c r="B125" s="63"/>
      <c r="C125" s="6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3:6" ht="12.75">
      <c r="C136" s="63"/>
      <c r="D136" s="60"/>
      <c r="E136" s="60"/>
      <c r="F136" s="60"/>
    </row>
    <row r="137" spans="3:6" ht="12.75">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sheetData>
  <sheetProtection/>
  <mergeCells count="8">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6" r:id="rId1"/>
  <rowBreaks count="2" manualBreakCount="2">
    <brk id="47" max="6" man="1"/>
    <brk id="90"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1" sqref="AM1"/>
    </sheetView>
  </sheetViews>
  <sheetFormatPr defaultColWidth="8.8515625" defaultRowHeight="12.75"/>
  <cols>
    <col min="1" max="1" width="0" style="94" hidden="1" customWidth="1"/>
    <col min="2" max="2" width="29.28125" style="94" customWidth="1"/>
    <col min="3" max="3" width="124.7109375" style="125" customWidth="1"/>
    <col min="4" max="4" width="72.7109375" style="125" customWidth="1"/>
    <col min="5" max="16384" width="8.8515625" style="103" customWidth="1"/>
  </cols>
  <sheetData>
    <row r="1" spans="3:6" ht="136.5" customHeight="1">
      <c r="C1" s="101"/>
      <c r="D1" s="779" t="s">
        <v>603</v>
      </c>
      <c r="E1" s="305"/>
      <c r="F1" s="305"/>
    </row>
    <row r="2" spans="2:10" ht="63" customHeight="1">
      <c r="B2" s="1291" t="s">
        <v>721</v>
      </c>
      <c r="C2" s="1291"/>
      <c r="D2" s="1291"/>
      <c r="J2" s="105"/>
    </row>
    <row r="3" spans="2:10" ht="31.5" customHeight="1">
      <c r="B3" s="668">
        <v>25539000000</v>
      </c>
      <c r="C3" s="662"/>
      <c r="D3" s="662"/>
      <c r="J3" s="229"/>
    </row>
    <row r="4" spans="2:16" ht="16.5" customHeight="1" thickBot="1">
      <c r="B4" s="669" t="s">
        <v>108</v>
      </c>
      <c r="C4" s="106"/>
      <c r="D4" s="219"/>
      <c r="P4" s="144"/>
    </row>
    <row r="5" spans="2:4" ht="92.25" customHeight="1">
      <c r="B5" s="1292" t="s">
        <v>47</v>
      </c>
      <c r="C5" s="1292" t="s">
        <v>336</v>
      </c>
      <c r="D5" s="1294" t="s">
        <v>337</v>
      </c>
    </row>
    <row r="6" spans="2:4" ht="35.25" customHeight="1" thickBot="1">
      <c r="B6" s="1293"/>
      <c r="C6" s="1293"/>
      <c r="D6" s="1295"/>
    </row>
    <row r="7" spans="1:4" s="114" customFormat="1" ht="15.75">
      <c r="A7" s="108"/>
      <c r="B7" s="109">
        <v>1</v>
      </c>
      <c r="C7" s="109">
        <v>2</v>
      </c>
      <c r="D7" s="254">
        <v>3</v>
      </c>
    </row>
    <row r="8" spans="1:4" s="114" customFormat="1" ht="75.75" customHeight="1">
      <c r="A8" s="108"/>
      <c r="B8" s="282" t="s">
        <v>399</v>
      </c>
      <c r="C8" s="283" t="s">
        <v>338</v>
      </c>
      <c r="D8" s="284" t="s">
        <v>406</v>
      </c>
    </row>
    <row r="9" spans="1:4" s="114" customFormat="1" ht="64.5" customHeight="1">
      <c r="A9" s="108"/>
      <c r="B9" s="285" t="s">
        <v>400</v>
      </c>
      <c r="C9" s="286" t="s">
        <v>658</v>
      </c>
      <c r="D9" s="287" t="s">
        <v>182</v>
      </c>
    </row>
    <row r="10" spans="1:4" s="114" customFormat="1" ht="69.75" customHeight="1">
      <c r="A10" s="108"/>
      <c r="B10" s="282" t="s">
        <v>401</v>
      </c>
      <c r="C10" s="288" t="s">
        <v>413</v>
      </c>
      <c r="D10" s="1288" t="s">
        <v>472</v>
      </c>
    </row>
    <row r="11" spans="1:4" s="114" customFormat="1" ht="56.25" customHeight="1" hidden="1">
      <c r="A11" s="108"/>
      <c r="B11" s="289"/>
      <c r="C11" s="290"/>
      <c r="D11" s="1289"/>
    </row>
    <row r="12" spans="1:4" s="114" customFormat="1" ht="39.75" customHeight="1">
      <c r="A12" s="108"/>
      <c r="B12" s="282" t="s">
        <v>402</v>
      </c>
      <c r="C12" s="291" t="s">
        <v>153</v>
      </c>
      <c r="D12" s="1289"/>
    </row>
    <row r="13" spans="1:4" s="114" customFormat="1" ht="79.5" customHeight="1">
      <c r="A13" s="108"/>
      <c r="B13" s="282" t="s">
        <v>403</v>
      </c>
      <c r="C13" s="292" t="s">
        <v>80</v>
      </c>
      <c r="D13" s="1289"/>
    </row>
    <row r="14" spans="1:4" s="114" customFormat="1" ht="95.25" customHeight="1" hidden="1">
      <c r="A14" s="108"/>
      <c r="B14" s="255" t="s">
        <v>286</v>
      </c>
      <c r="C14" s="139" t="s">
        <v>287</v>
      </c>
      <c r="D14" s="1289"/>
    </row>
    <row r="15" spans="1:4" s="114" customFormat="1" ht="155.25" customHeight="1">
      <c r="A15" s="108"/>
      <c r="B15" s="282" t="s">
        <v>404</v>
      </c>
      <c r="C15" s="306" t="s">
        <v>471</v>
      </c>
      <c r="D15" s="1290"/>
    </row>
    <row r="16" spans="1:4" s="114" customFormat="1" ht="95.25" customHeight="1">
      <c r="A16" s="108"/>
      <c r="B16" s="282" t="s">
        <v>405</v>
      </c>
      <c r="C16" s="292" t="s">
        <v>500</v>
      </c>
      <c r="D16" s="293" t="s">
        <v>182</v>
      </c>
    </row>
    <row r="17" spans="1:4" s="114" customFormat="1" ht="65.25" customHeight="1" thickBot="1">
      <c r="A17" s="108"/>
      <c r="B17" s="294" t="s">
        <v>407</v>
      </c>
      <c r="C17" s="295" t="s">
        <v>347</v>
      </c>
      <c r="D17" s="293" t="s">
        <v>182</v>
      </c>
    </row>
    <row r="18" spans="1:4" s="114" customFormat="1" ht="74.25" customHeight="1" hidden="1" thickBot="1">
      <c r="A18" s="108"/>
      <c r="B18" s="296"/>
      <c r="C18" s="545"/>
      <c r="D18" s="546"/>
    </row>
    <row r="19" spans="1:10" s="114" customFormat="1" ht="123" customHeight="1" thickBot="1">
      <c r="A19" s="108"/>
      <c r="B19" s="296" t="s">
        <v>408</v>
      </c>
      <c r="C19" s="297" t="s">
        <v>501</v>
      </c>
      <c r="D19" s="284" t="s">
        <v>463</v>
      </c>
      <c r="J19" s="221"/>
    </row>
    <row r="20" spans="1:4" s="114" customFormat="1" ht="154.5" customHeight="1">
      <c r="A20" s="108"/>
      <c r="B20" s="296" t="s">
        <v>409</v>
      </c>
      <c r="C20" s="307" t="s">
        <v>395</v>
      </c>
      <c r="D20" s="284" t="s">
        <v>473</v>
      </c>
    </row>
    <row r="21" spans="2:4" s="116" customFormat="1" ht="65.25" customHeight="1">
      <c r="B21" s="300" t="s">
        <v>410</v>
      </c>
      <c r="C21" s="303" t="s">
        <v>650</v>
      </c>
      <c r="D21" s="293" t="s">
        <v>669</v>
      </c>
    </row>
    <row r="22" spans="2:4" s="117" customFormat="1" ht="47.25" customHeight="1">
      <c r="B22" s="301" t="s">
        <v>411</v>
      </c>
      <c r="C22" s="291" t="s">
        <v>396</v>
      </c>
      <c r="D22" s="298" t="s">
        <v>182</v>
      </c>
    </row>
    <row r="23" spans="1:4" ht="86.25" customHeight="1" thickBot="1">
      <c r="A23" s="103"/>
      <c r="B23" s="302" t="s">
        <v>412</v>
      </c>
      <c r="C23" s="304" t="s">
        <v>502</v>
      </c>
      <c r="D23" s="299" t="s">
        <v>473</v>
      </c>
    </row>
    <row r="24" spans="2:4" s="229" customFormat="1" ht="56.25" customHeight="1">
      <c r="B24" s="230"/>
      <c r="C24" s="322" t="s">
        <v>175</v>
      </c>
      <c r="D24" s="323" t="s">
        <v>708</v>
      </c>
    </row>
    <row r="25" spans="2:4" s="229" customFormat="1" ht="101.25" customHeight="1">
      <c r="B25" s="230"/>
      <c r="C25" s="230"/>
      <c r="D25" s="245"/>
    </row>
    <row r="26" spans="2:4" s="229" customFormat="1" ht="81.75" customHeight="1">
      <c r="B26" s="232"/>
      <c r="C26" s="230"/>
      <c r="D26" s="233"/>
    </row>
    <row r="27" spans="2:4" s="229" customFormat="1" ht="100.5" customHeight="1">
      <c r="B27" s="234"/>
      <c r="C27" s="234"/>
      <c r="D27" s="231"/>
    </row>
    <row r="28" spans="2:4" s="229" customFormat="1" ht="72" customHeight="1">
      <c r="B28" s="230"/>
      <c r="C28" s="230"/>
      <c r="D28" s="233"/>
    </row>
    <row r="29" spans="2:4" s="235" customFormat="1" ht="80.25" customHeight="1">
      <c r="B29" s="236"/>
      <c r="C29" s="236"/>
      <c r="D29" s="237"/>
    </row>
    <row r="30" spans="2:4" s="235" customFormat="1" ht="77.25" customHeight="1">
      <c r="B30" s="238"/>
      <c r="C30" s="239"/>
      <c r="D30" s="240"/>
    </row>
    <row r="31" spans="2:4" s="235" customFormat="1" ht="67.5" customHeight="1" hidden="1">
      <c r="B31" s="238"/>
      <c r="C31" s="239"/>
      <c r="D31" s="241"/>
    </row>
    <row r="32" spans="2:4" s="235" customFormat="1" ht="84" customHeight="1">
      <c r="B32" s="242"/>
      <c r="C32" s="232"/>
      <c r="D32" s="237"/>
    </row>
    <row r="33" spans="2:4" s="235" customFormat="1" ht="124.5" customHeight="1">
      <c r="B33" s="242"/>
      <c r="C33" s="230"/>
      <c r="D33" s="237"/>
    </row>
    <row r="34" spans="2:4" s="235" customFormat="1" ht="96.75" customHeight="1">
      <c r="B34" s="236"/>
      <c r="C34" s="236"/>
      <c r="D34" s="231"/>
    </row>
    <row r="35" spans="2:4" s="235" customFormat="1" ht="74.25" customHeight="1">
      <c r="B35" s="236"/>
      <c r="C35" s="236"/>
      <c r="D35" s="237"/>
    </row>
    <row r="36" spans="2:4" s="229" customFormat="1" ht="123" customHeight="1">
      <c r="B36" s="236"/>
      <c r="C36" s="236"/>
      <c r="D36" s="243"/>
    </row>
    <row r="37" spans="2:4" s="229" customFormat="1" ht="62.25" customHeight="1">
      <c r="B37" s="236"/>
      <c r="C37" s="236"/>
      <c r="D37" s="243"/>
    </row>
    <row r="38" spans="2:4" s="229" customFormat="1" ht="18.75">
      <c r="B38" s="236"/>
      <c r="C38" s="236"/>
      <c r="D38" s="243"/>
    </row>
    <row r="39" spans="2:4" s="229" customFormat="1" ht="18.75">
      <c r="B39" s="244"/>
      <c r="C39" s="230"/>
      <c r="D39" s="240"/>
    </row>
    <row r="40" spans="2:4" s="229" customFormat="1" ht="18.75">
      <c r="B40" s="244"/>
      <c r="C40" s="230"/>
      <c r="D40" s="240"/>
    </row>
    <row r="41" spans="1:4" ht="20.25" hidden="1">
      <c r="A41" s="103"/>
      <c r="B41" s="226" t="s">
        <v>632</v>
      </c>
      <c r="C41" s="227"/>
      <c r="D41" s="228"/>
    </row>
    <row r="42" spans="1:4" ht="21" hidden="1" thickBot="1">
      <c r="A42" s="103"/>
      <c r="B42" s="183" t="s">
        <v>633</v>
      </c>
      <c r="C42" s="184"/>
      <c r="D42" s="162"/>
    </row>
    <row r="43" spans="1:4" ht="19.5" hidden="1" thickBot="1">
      <c r="A43" s="103"/>
      <c r="B43" s="186"/>
      <c r="C43" s="186"/>
      <c r="D43" s="182"/>
    </row>
    <row r="44" spans="1:4" ht="12.75">
      <c r="A44" s="103"/>
      <c r="B44" s="103"/>
      <c r="C44" s="120"/>
      <c r="D44" s="121"/>
    </row>
    <row r="45" spans="1:4" ht="12.75">
      <c r="A45" s="103"/>
      <c r="B45" s="103"/>
      <c r="C45" s="122"/>
      <c r="D45" s="102"/>
    </row>
    <row r="46" spans="1:4" ht="12.75">
      <c r="A46" s="103"/>
      <c r="B46" s="103"/>
      <c r="C46" s="122"/>
      <c r="D46" s="102"/>
    </row>
    <row r="47" spans="1:4" ht="12.75">
      <c r="A47" s="103"/>
      <c r="B47" s="103"/>
      <c r="C47" s="122"/>
      <c r="D47" s="102"/>
    </row>
    <row r="48" spans="1:4" ht="12.75">
      <c r="A48" s="103"/>
      <c r="B48" s="103"/>
      <c r="C48" s="122"/>
      <c r="D48" s="102"/>
    </row>
    <row r="49" spans="1:4" ht="12.75">
      <c r="A49" s="103"/>
      <c r="B49" s="103"/>
      <c r="C49" s="122"/>
      <c r="D49" s="102"/>
    </row>
    <row r="50" spans="1:4" ht="12.75">
      <c r="A50" s="103"/>
      <c r="B50" s="103"/>
      <c r="C50" s="122"/>
      <c r="D50" s="102"/>
    </row>
    <row r="51" spans="1:4" ht="12.75">
      <c r="A51" s="103"/>
      <c r="B51" s="103"/>
      <c r="C51" s="122"/>
      <c r="D51" s="102"/>
    </row>
    <row r="52" spans="1:4" ht="12.75">
      <c r="A52" s="103"/>
      <c r="B52" s="103"/>
      <c r="C52" s="122"/>
      <c r="D52" s="102"/>
    </row>
    <row r="53" spans="1:4" ht="12.75">
      <c r="A53" s="103"/>
      <c r="B53" s="103"/>
      <c r="C53" s="122"/>
      <c r="D53" s="102"/>
    </row>
    <row r="54" spans="1:4" ht="12.75">
      <c r="A54" s="103"/>
      <c r="B54" s="103"/>
      <c r="C54" s="122"/>
      <c r="D54" s="102"/>
    </row>
    <row r="55" spans="1:4" ht="12.75">
      <c r="A55" s="103"/>
      <c r="B55" s="103"/>
      <c r="C55" s="122"/>
      <c r="D55" s="102"/>
    </row>
    <row r="56" spans="1:4" ht="12.75">
      <c r="A56" s="103"/>
      <c r="B56" s="103"/>
      <c r="C56" s="122"/>
      <c r="D56" s="102"/>
    </row>
    <row r="57" spans="1:4" ht="12.75">
      <c r="A57" s="103"/>
      <c r="B57" s="103"/>
      <c r="C57" s="122"/>
      <c r="D57" s="102"/>
    </row>
    <row r="58" spans="1:4" ht="12.75">
      <c r="A58" s="103"/>
      <c r="B58" s="103"/>
      <c r="C58" s="122"/>
      <c r="D58" s="102"/>
    </row>
    <row r="59" spans="1:4" ht="12.75">
      <c r="A59" s="103"/>
      <c r="B59" s="103"/>
      <c r="C59" s="122"/>
      <c r="D59" s="102"/>
    </row>
    <row r="60" spans="1:4" ht="12.75">
      <c r="A60" s="103"/>
      <c r="B60" s="103"/>
      <c r="C60" s="122"/>
      <c r="D60" s="102"/>
    </row>
    <row r="61" spans="1:4" ht="12.75">
      <c r="A61" s="103"/>
      <c r="B61" s="103"/>
      <c r="C61" s="122"/>
      <c r="D61" s="102"/>
    </row>
    <row r="62" spans="3:4" ht="12.75">
      <c r="C62" s="122"/>
      <c r="D62" s="102"/>
    </row>
    <row r="63" spans="3:4" ht="12.75">
      <c r="C63" s="101"/>
      <c r="D63" s="102"/>
    </row>
    <row r="64" spans="3:4" ht="12.75">
      <c r="C64" s="101"/>
      <c r="D64" s="102"/>
    </row>
    <row r="65" spans="3:4" ht="12.75">
      <c r="C65" s="101"/>
      <c r="D65" s="102"/>
    </row>
    <row r="66" spans="3:4" ht="12.75">
      <c r="C66" s="101"/>
      <c r="D66" s="102"/>
    </row>
    <row r="67" spans="3:4" ht="12.75">
      <c r="C67" s="101"/>
      <c r="D67" s="102"/>
    </row>
    <row r="68" spans="3:4" ht="12.75">
      <c r="C68" s="101"/>
      <c r="D68" s="102"/>
    </row>
    <row r="69" spans="3:4" ht="12.75">
      <c r="C69" s="101"/>
      <c r="D69" s="102"/>
    </row>
    <row r="70" spans="3:4" ht="12.75">
      <c r="C70" s="101"/>
      <c r="D70" s="102"/>
    </row>
    <row r="71" spans="3:4" ht="12.75">
      <c r="C71" s="101"/>
      <c r="D71" s="102"/>
    </row>
    <row r="72" spans="3:4" ht="12.75">
      <c r="C72" s="101"/>
      <c r="D72" s="102"/>
    </row>
    <row r="73" spans="3:4" ht="12.75">
      <c r="C73" s="101"/>
      <c r="D73" s="102"/>
    </row>
    <row r="74" spans="3:4" ht="12.75">
      <c r="C74" s="101"/>
      <c r="D74" s="102"/>
    </row>
    <row r="75" spans="3:4" ht="12.75">
      <c r="C75" s="101"/>
      <c r="D75" s="102"/>
    </row>
    <row r="76" spans="3:4" ht="12.75">
      <c r="C76" s="101"/>
      <c r="D76" s="102"/>
    </row>
    <row r="77" spans="3:4" ht="12.75">
      <c r="C77" s="101"/>
      <c r="D77" s="102"/>
    </row>
    <row r="78" spans="3:4" ht="12.75">
      <c r="C78" s="101"/>
      <c r="D78" s="102"/>
    </row>
    <row r="79" spans="3:4" ht="12.75">
      <c r="C79" s="101"/>
      <c r="D79" s="102"/>
    </row>
    <row r="80" spans="3:4" ht="12.75">
      <c r="C80" s="101"/>
      <c r="D80" s="102"/>
    </row>
    <row r="81" spans="3:4" ht="12.75">
      <c r="C81" s="101"/>
      <c r="D81" s="102"/>
    </row>
    <row r="82" spans="3:4" ht="12.75">
      <c r="C82" s="101"/>
      <c r="D82" s="102"/>
    </row>
    <row r="83" spans="3:4" ht="12.75">
      <c r="C83" s="101"/>
      <c r="D83" s="102"/>
    </row>
    <row r="84" spans="3:4" ht="12.75">
      <c r="C84" s="101"/>
      <c r="D84" s="102"/>
    </row>
    <row r="85" spans="3:4" ht="12.75">
      <c r="C85" s="101"/>
      <c r="D85" s="102"/>
    </row>
    <row r="86" spans="3:4" ht="12.75">
      <c r="C86" s="101"/>
      <c r="D86" s="102"/>
    </row>
    <row r="87" spans="3:4" ht="12.75">
      <c r="C87" s="101"/>
      <c r="D87" s="102"/>
    </row>
    <row r="88" spans="3:4" ht="12.75">
      <c r="C88" s="101"/>
      <c r="D88" s="102"/>
    </row>
    <row r="89" spans="3:4" ht="12.75">
      <c r="C89" s="101"/>
      <c r="D89" s="102"/>
    </row>
    <row r="90" spans="3:4" ht="12.75">
      <c r="C90" s="101"/>
      <c r="D90" s="102"/>
    </row>
    <row r="91" spans="3:4" ht="12.75">
      <c r="C91" s="101"/>
      <c r="D91" s="102"/>
    </row>
    <row r="92" spans="3:4" ht="12.75">
      <c r="C92" s="101"/>
      <c r="D92" s="102"/>
    </row>
    <row r="93" spans="3:4" ht="12.75">
      <c r="C93" s="101"/>
      <c r="D93" s="102"/>
    </row>
    <row r="94" spans="3:4" ht="12.75">
      <c r="C94" s="101"/>
      <c r="D94" s="102"/>
    </row>
    <row r="95" spans="3:4" ht="12.75">
      <c r="C95" s="101"/>
      <c r="D95" s="102"/>
    </row>
    <row r="96" spans="3:4" ht="12.75">
      <c r="C96" s="101"/>
      <c r="D96" s="102"/>
    </row>
    <row r="97" spans="3:4" ht="12.75">
      <c r="C97" s="101"/>
      <c r="D97" s="102"/>
    </row>
    <row r="98" spans="3:4" ht="12.75">
      <c r="C98" s="101"/>
      <c r="D98" s="102"/>
    </row>
    <row r="99" spans="3:4" ht="12.75">
      <c r="C99" s="101"/>
      <c r="D99" s="102"/>
    </row>
    <row r="100" spans="3:4" ht="12.75">
      <c r="C100" s="101"/>
      <c r="D100" s="102"/>
    </row>
    <row r="101" spans="3:4" ht="12.75">
      <c r="C101" s="101"/>
      <c r="D101" s="102"/>
    </row>
    <row r="102" spans="3:4" ht="12.75">
      <c r="C102" s="101"/>
      <c r="D102" s="102"/>
    </row>
    <row r="103" spans="3:4" ht="12.75">
      <c r="C103" s="101"/>
      <c r="D103" s="102"/>
    </row>
    <row r="104" spans="3:4" ht="12.75">
      <c r="C104" s="101"/>
      <c r="D104" s="102"/>
    </row>
    <row r="105" spans="3:4" ht="12.75">
      <c r="C105" s="101"/>
      <c r="D105" s="102"/>
    </row>
    <row r="106" ht="12.75">
      <c r="D106" s="126"/>
    </row>
    <row r="107" ht="12.75">
      <c r="D107" s="126"/>
    </row>
    <row r="108" ht="12.75">
      <c r="D108" s="126"/>
    </row>
    <row r="109" ht="12.75">
      <c r="D109" s="126"/>
    </row>
    <row r="110" ht="12.75">
      <c r="D110" s="126"/>
    </row>
    <row r="111" ht="12.75">
      <c r="D111" s="126"/>
    </row>
    <row r="112" ht="12.75">
      <c r="D112" s="126"/>
    </row>
    <row r="113" ht="12.75">
      <c r="D113" s="126"/>
    </row>
    <row r="114" ht="12.75">
      <c r="D114" s="126"/>
    </row>
    <row r="115" ht="12.75">
      <c r="D115" s="126"/>
    </row>
    <row r="116" ht="12.75">
      <c r="D116" s="126"/>
    </row>
    <row r="117" ht="12.75">
      <c r="D117" s="126"/>
    </row>
    <row r="118" ht="12.75">
      <c r="D118" s="126"/>
    </row>
    <row r="119" ht="12.75">
      <c r="D119" s="126"/>
    </row>
    <row r="120" ht="12.75">
      <c r="D120" s="126"/>
    </row>
    <row r="121" spans="1:23" s="125" customFormat="1" ht="12.75">
      <c r="A121" s="94"/>
      <c r="B121" s="94"/>
      <c r="D121" s="126"/>
      <c r="E121" s="103"/>
      <c r="F121" s="103"/>
      <c r="G121" s="103"/>
      <c r="H121" s="103"/>
      <c r="I121" s="103"/>
      <c r="J121" s="103"/>
      <c r="K121" s="103"/>
      <c r="L121" s="103"/>
      <c r="M121" s="103"/>
      <c r="N121" s="103"/>
      <c r="O121" s="103"/>
      <c r="P121" s="103"/>
      <c r="Q121" s="103"/>
      <c r="R121" s="103"/>
      <c r="S121" s="103"/>
      <c r="T121" s="103"/>
      <c r="U121" s="103"/>
      <c r="V121" s="103"/>
      <c r="W121" s="103"/>
    </row>
    <row r="122" spans="1:23" s="125" customFormat="1" ht="12.75">
      <c r="A122" s="94"/>
      <c r="B122" s="94"/>
      <c r="D122" s="126"/>
      <c r="E122" s="103"/>
      <c r="F122" s="103"/>
      <c r="G122" s="103"/>
      <c r="H122" s="103"/>
      <c r="I122" s="103"/>
      <c r="J122" s="103"/>
      <c r="K122" s="103"/>
      <c r="L122" s="103"/>
      <c r="M122" s="103"/>
      <c r="N122" s="103"/>
      <c r="O122" s="103"/>
      <c r="P122" s="103"/>
      <c r="Q122" s="103"/>
      <c r="R122" s="103"/>
      <c r="S122" s="103"/>
      <c r="T122" s="103"/>
      <c r="U122" s="103"/>
      <c r="V122" s="103"/>
      <c r="W122" s="103"/>
    </row>
    <row r="123" spans="1:23" s="125" customFormat="1" ht="12.75">
      <c r="A123" s="94"/>
      <c r="B123" s="94"/>
      <c r="D123" s="126"/>
      <c r="E123" s="103"/>
      <c r="F123" s="103"/>
      <c r="G123" s="103"/>
      <c r="H123" s="103"/>
      <c r="I123" s="103"/>
      <c r="J123" s="103"/>
      <c r="K123" s="103"/>
      <c r="L123" s="103"/>
      <c r="M123" s="103"/>
      <c r="N123" s="103"/>
      <c r="O123" s="103"/>
      <c r="P123" s="103"/>
      <c r="Q123" s="103"/>
      <c r="R123" s="103"/>
      <c r="S123" s="103"/>
      <c r="T123" s="103"/>
      <c r="U123" s="103"/>
      <c r="V123" s="103"/>
      <c r="W123" s="103"/>
    </row>
    <row r="124" spans="1:23" s="125" customFormat="1" ht="12.75">
      <c r="A124" s="94"/>
      <c r="B124" s="94"/>
      <c r="D124" s="126"/>
      <c r="E124" s="103"/>
      <c r="F124" s="103"/>
      <c r="G124" s="103"/>
      <c r="H124" s="103"/>
      <c r="I124" s="103"/>
      <c r="J124" s="103"/>
      <c r="K124" s="103"/>
      <c r="L124" s="103"/>
      <c r="M124" s="103"/>
      <c r="N124" s="103"/>
      <c r="O124" s="103"/>
      <c r="P124" s="103"/>
      <c r="Q124" s="103"/>
      <c r="R124" s="103"/>
      <c r="S124" s="103"/>
      <c r="T124" s="103"/>
      <c r="U124" s="103"/>
      <c r="V124" s="103"/>
      <c r="W124" s="103"/>
    </row>
    <row r="125" spans="1:23" s="125" customFormat="1" ht="12.75">
      <c r="A125" s="94"/>
      <c r="B125" s="94"/>
      <c r="D125" s="126"/>
      <c r="E125" s="103"/>
      <c r="F125" s="103"/>
      <c r="G125" s="103"/>
      <c r="H125" s="103"/>
      <c r="I125" s="103"/>
      <c r="J125" s="103"/>
      <c r="K125" s="103"/>
      <c r="L125" s="103"/>
      <c r="M125" s="103"/>
      <c r="N125" s="103"/>
      <c r="O125" s="103"/>
      <c r="P125" s="103"/>
      <c r="Q125" s="103"/>
      <c r="R125" s="103"/>
      <c r="S125" s="103"/>
      <c r="T125" s="103"/>
      <c r="U125" s="103"/>
      <c r="V125" s="103"/>
      <c r="W125" s="103"/>
    </row>
    <row r="126" spans="1:23" s="125" customFormat="1" ht="12.75">
      <c r="A126" s="94"/>
      <c r="B126" s="94"/>
      <c r="D126" s="126"/>
      <c r="E126" s="103"/>
      <c r="F126" s="103"/>
      <c r="G126" s="103"/>
      <c r="H126" s="103"/>
      <c r="I126" s="103"/>
      <c r="J126" s="103"/>
      <c r="K126" s="103"/>
      <c r="L126" s="103"/>
      <c r="M126" s="103"/>
      <c r="N126" s="103"/>
      <c r="O126" s="103"/>
      <c r="P126" s="103"/>
      <c r="Q126" s="103"/>
      <c r="R126" s="103"/>
      <c r="S126" s="103"/>
      <c r="T126" s="103"/>
      <c r="U126" s="103"/>
      <c r="V126" s="103"/>
      <c r="W126" s="103"/>
    </row>
    <row r="127" spans="1:23" s="125" customFormat="1" ht="12.75">
      <c r="A127" s="94"/>
      <c r="B127" s="94"/>
      <c r="D127" s="126"/>
      <c r="E127" s="103"/>
      <c r="F127" s="103"/>
      <c r="G127" s="103"/>
      <c r="H127" s="103"/>
      <c r="I127" s="103"/>
      <c r="J127" s="103"/>
      <c r="K127" s="103"/>
      <c r="L127" s="103"/>
      <c r="M127" s="103"/>
      <c r="N127" s="103"/>
      <c r="O127" s="103"/>
      <c r="P127" s="103"/>
      <c r="Q127" s="103"/>
      <c r="R127" s="103"/>
      <c r="S127" s="103"/>
      <c r="T127" s="103"/>
      <c r="U127" s="103"/>
      <c r="V127" s="103"/>
      <c r="W127" s="103"/>
    </row>
    <row r="128" spans="1:23" s="125" customFormat="1" ht="12.75">
      <c r="A128" s="94"/>
      <c r="B128" s="94"/>
      <c r="D128" s="126"/>
      <c r="E128" s="103"/>
      <c r="F128" s="103"/>
      <c r="G128" s="103"/>
      <c r="H128" s="103"/>
      <c r="I128" s="103"/>
      <c r="J128" s="103"/>
      <c r="K128" s="103"/>
      <c r="L128" s="103"/>
      <c r="M128" s="103"/>
      <c r="N128" s="103"/>
      <c r="O128" s="103"/>
      <c r="P128" s="103"/>
      <c r="Q128" s="103"/>
      <c r="R128" s="103"/>
      <c r="S128" s="103"/>
      <c r="T128" s="103"/>
      <c r="U128" s="103"/>
      <c r="V128" s="103"/>
      <c r="W128" s="103"/>
    </row>
    <row r="129" spans="1:23" s="125" customFormat="1" ht="12.75">
      <c r="A129" s="94"/>
      <c r="B129" s="94"/>
      <c r="D129" s="126"/>
      <c r="E129" s="103"/>
      <c r="F129" s="103"/>
      <c r="G129" s="103"/>
      <c r="H129" s="103"/>
      <c r="I129" s="103"/>
      <c r="J129" s="103"/>
      <c r="K129" s="103"/>
      <c r="L129" s="103"/>
      <c r="M129" s="103"/>
      <c r="N129" s="103"/>
      <c r="O129" s="103"/>
      <c r="P129" s="103"/>
      <c r="Q129" s="103"/>
      <c r="R129" s="103"/>
      <c r="S129" s="103"/>
      <c r="T129" s="103"/>
      <c r="U129" s="103"/>
      <c r="V129" s="103"/>
      <c r="W129" s="103"/>
    </row>
    <row r="130" spans="1:23" s="125" customFormat="1" ht="12.75">
      <c r="A130" s="94"/>
      <c r="B130" s="94"/>
      <c r="D130" s="126"/>
      <c r="E130" s="103"/>
      <c r="F130" s="103"/>
      <c r="G130" s="103"/>
      <c r="H130" s="103"/>
      <c r="I130" s="103"/>
      <c r="J130" s="103"/>
      <c r="K130" s="103"/>
      <c r="L130" s="103"/>
      <c r="M130" s="103"/>
      <c r="N130" s="103"/>
      <c r="O130" s="103"/>
      <c r="P130" s="103"/>
      <c r="Q130" s="103"/>
      <c r="R130" s="103"/>
      <c r="S130" s="103"/>
      <c r="T130" s="103"/>
      <c r="U130" s="103"/>
      <c r="V130" s="103"/>
      <c r="W130" s="103"/>
    </row>
    <row r="131" spans="1:23" s="125" customFormat="1" ht="12.75">
      <c r="A131" s="94"/>
      <c r="B131" s="94"/>
      <c r="D131" s="126"/>
      <c r="E131" s="103"/>
      <c r="F131" s="103"/>
      <c r="G131" s="103"/>
      <c r="H131" s="103"/>
      <c r="I131" s="103"/>
      <c r="J131" s="103"/>
      <c r="K131" s="103"/>
      <c r="L131" s="103"/>
      <c r="M131" s="103"/>
      <c r="N131" s="103"/>
      <c r="O131" s="103"/>
      <c r="P131" s="103"/>
      <c r="Q131" s="103"/>
      <c r="R131" s="103"/>
      <c r="S131" s="103"/>
      <c r="T131" s="103"/>
      <c r="U131" s="103"/>
      <c r="V131" s="103"/>
      <c r="W131" s="103"/>
    </row>
    <row r="132" spans="1:23" s="125" customFormat="1" ht="12.75">
      <c r="A132" s="94"/>
      <c r="B132" s="94"/>
      <c r="D132" s="126"/>
      <c r="E132" s="103"/>
      <c r="F132" s="103"/>
      <c r="G132" s="103"/>
      <c r="H132" s="103"/>
      <c r="I132" s="103"/>
      <c r="J132" s="103"/>
      <c r="K132" s="103"/>
      <c r="L132" s="103"/>
      <c r="M132" s="103"/>
      <c r="N132" s="103"/>
      <c r="O132" s="103"/>
      <c r="P132" s="103"/>
      <c r="Q132" s="103"/>
      <c r="R132" s="103"/>
      <c r="S132" s="103"/>
      <c r="T132" s="103"/>
      <c r="U132" s="103"/>
      <c r="V132" s="103"/>
      <c r="W132" s="103"/>
    </row>
    <row r="133" spans="1:23" s="125" customFormat="1" ht="12.75">
      <c r="A133" s="94"/>
      <c r="B133" s="94"/>
      <c r="D133" s="126"/>
      <c r="E133" s="103"/>
      <c r="F133" s="103"/>
      <c r="G133" s="103"/>
      <c r="H133" s="103"/>
      <c r="I133" s="103"/>
      <c r="J133" s="103"/>
      <c r="K133" s="103"/>
      <c r="L133" s="103"/>
      <c r="M133" s="103"/>
      <c r="N133" s="103"/>
      <c r="O133" s="103"/>
      <c r="P133" s="103"/>
      <c r="Q133" s="103"/>
      <c r="R133" s="103"/>
      <c r="S133" s="103"/>
      <c r="T133" s="103"/>
      <c r="U133" s="103"/>
      <c r="V133" s="103"/>
      <c r="W133" s="103"/>
    </row>
    <row r="134" spans="1:23" s="125" customFormat="1" ht="12.75">
      <c r="A134" s="94"/>
      <c r="B134" s="94"/>
      <c r="D134" s="126"/>
      <c r="E134" s="103"/>
      <c r="F134" s="103"/>
      <c r="G134" s="103"/>
      <c r="H134" s="103"/>
      <c r="I134" s="103"/>
      <c r="J134" s="103"/>
      <c r="K134" s="103"/>
      <c r="L134" s="103"/>
      <c r="M134" s="103"/>
      <c r="N134" s="103"/>
      <c r="O134" s="103"/>
      <c r="P134" s="103"/>
      <c r="Q134" s="103"/>
      <c r="R134" s="103"/>
      <c r="S134" s="103"/>
      <c r="T134" s="103"/>
      <c r="U134" s="103"/>
      <c r="V134" s="103"/>
      <c r="W134" s="103"/>
    </row>
    <row r="135" spans="1:23" s="125" customFormat="1" ht="12.75">
      <c r="A135" s="94"/>
      <c r="B135" s="94"/>
      <c r="D135" s="126"/>
      <c r="E135" s="103"/>
      <c r="F135" s="103"/>
      <c r="G135" s="103"/>
      <c r="H135" s="103"/>
      <c r="I135" s="103"/>
      <c r="J135" s="103"/>
      <c r="K135" s="103"/>
      <c r="L135" s="103"/>
      <c r="M135" s="103"/>
      <c r="N135" s="103"/>
      <c r="O135" s="103"/>
      <c r="P135" s="103"/>
      <c r="Q135" s="103"/>
      <c r="R135" s="103"/>
      <c r="S135" s="103"/>
      <c r="T135" s="103"/>
      <c r="U135" s="103"/>
      <c r="V135" s="103"/>
      <c r="W135" s="103"/>
    </row>
    <row r="136" spans="1:23" s="125" customFormat="1" ht="12.75">
      <c r="A136" s="94"/>
      <c r="B136" s="94"/>
      <c r="D136" s="126"/>
      <c r="E136" s="103"/>
      <c r="F136" s="103"/>
      <c r="G136" s="103"/>
      <c r="H136" s="103"/>
      <c r="I136" s="103"/>
      <c r="J136" s="103"/>
      <c r="K136" s="103"/>
      <c r="L136" s="103"/>
      <c r="M136" s="103"/>
      <c r="N136" s="103"/>
      <c r="O136" s="103"/>
      <c r="P136" s="103"/>
      <c r="Q136" s="103"/>
      <c r="R136" s="103"/>
      <c r="S136" s="103"/>
      <c r="T136" s="103"/>
      <c r="U136" s="103"/>
      <c r="V136" s="103"/>
      <c r="W136" s="103"/>
    </row>
    <row r="137" spans="1:23" s="125" customFormat="1" ht="12.75">
      <c r="A137" s="94"/>
      <c r="B137" s="94"/>
      <c r="D137" s="126"/>
      <c r="E137" s="103"/>
      <c r="F137" s="103"/>
      <c r="G137" s="103"/>
      <c r="H137" s="103"/>
      <c r="I137" s="103"/>
      <c r="J137" s="103"/>
      <c r="K137" s="103"/>
      <c r="L137" s="103"/>
      <c r="M137" s="103"/>
      <c r="N137" s="103"/>
      <c r="O137" s="103"/>
      <c r="P137" s="103"/>
      <c r="Q137" s="103"/>
      <c r="R137" s="103"/>
      <c r="S137" s="103"/>
      <c r="T137" s="103"/>
      <c r="U137" s="103"/>
      <c r="V137" s="103"/>
      <c r="W137" s="103"/>
    </row>
    <row r="138" spans="1:23" s="125" customFormat="1" ht="12.75">
      <c r="A138" s="94"/>
      <c r="B138" s="94"/>
      <c r="D138" s="126"/>
      <c r="E138" s="103"/>
      <c r="F138" s="103"/>
      <c r="G138" s="103"/>
      <c r="H138" s="103"/>
      <c r="I138" s="103"/>
      <c r="J138" s="103"/>
      <c r="K138" s="103"/>
      <c r="L138" s="103"/>
      <c r="M138" s="103"/>
      <c r="N138" s="103"/>
      <c r="O138" s="103"/>
      <c r="P138" s="103"/>
      <c r="Q138" s="103"/>
      <c r="R138" s="103"/>
      <c r="S138" s="103"/>
      <c r="T138" s="103"/>
      <c r="U138" s="103"/>
      <c r="V138" s="103"/>
      <c r="W138" s="103"/>
    </row>
    <row r="139" spans="1:23" s="125" customFormat="1" ht="12.75">
      <c r="A139" s="94"/>
      <c r="B139" s="94"/>
      <c r="D139" s="126"/>
      <c r="E139" s="103"/>
      <c r="F139" s="103"/>
      <c r="G139" s="103"/>
      <c r="H139" s="103"/>
      <c r="I139" s="103"/>
      <c r="J139" s="103"/>
      <c r="K139" s="103"/>
      <c r="L139" s="103"/>
      <c r="M139" s="103"/>
      <c r="N139" s="103"/>
      <c r="O139" s="103"/>
      <c r="P139" s="103"/>
      <c r="Q139" s="103"/>
      <c r="R139" s="103"/>
      <c r="S139" s="103"/>
      <c r="T139" s="103"/>
      <c r="U139" s="103"/>
      <c r="V139" s="103"/>
      <c r="W139" s="103"/>
    </row>
    <row r="140" spans="1:23" s="125" customFormat="1" ht="12.75">
      <c r="A140" s="94"/>
      <c r="B140" s="94"/>
      <c r="D140" s="126"/>
      <c r="E140" s="103"/>
      <c r="F140" s="103"/>
      <c r="G140" s="103"/>
      <c r="H140" s="103"/>
      <c r="I140" s="103"/>
      <c r="J140" s="103"/>
      <c r="K140" s="103"/>
      <c r="L140" s="103"/>
      <c r="M140" s="103"/>
      <c r="N140" s="103"/>
      <c r="O140" s="103"/>
      <c r="P140" s="103"/>
      <c r="Q140" s="103"/>
      <c r="R140" s="103"/>
      <c r="S140" s="103"/>
      <c r="T140" s="103"/>
      <c r="U140" s="103"/>
      <c r="V140" s="103"/>
      <c r="W140" s="103"/>
    </row>
    <row r="141" spans="1:23" s="125" customFormat="1" ht="12.75">
      <c r="A141" s="94"/>
      <c r="B141" s="94"/>
      <c r="D141" s="126"/>
      <c r="E141" s="103"/>
      <c r="F141" s="103"/>
      <c r="G141" s="103"/>
      <c r="H141" s="103"/>
      <c r="I141" s="103"/>
      <c r="J141" s="103"/>
      <c r="K141" s="103"/>
      <c r="L141" s="103"/>
      <c r="M141" s="103"/>
      <c r="N141" s="103"/>
      <c r="O141" s="103"/>
      <c r="P141" s="103"/>
      <c r="Q141" s="103"/>
      <c r="R141" s="103"/>
      <c r="S141" s="103"/>
      <c r="T141" s="103"/>
      <c r="U141" s="103"/>
      <c r="V141" s="103"/>
      <c r="W141" s="103"/>
    </row>
    <row r="142" spans="1:23" s="125" customFormat="1" ht="12.75">
      <c r="A142" s="94"/>
      <c r="B142" s="94"/>
      <c r="D142" s="126"/>
      <c r="E142" s="103"/>
      <c r="F142" s="103"/>
      <c r="G142" s="103"/>
      <c r="H142" s="103"/>
      <c r="I142" s="103"/>
      <c r="J142" s="103"/>
      <c r="K142" s="103"/>
      <c r="L142" s="103"/>
      <c r="M142" s="103"/>
      <c r="N142" s="103"/>
      <c r="O142" s="103"/>
      <c r="P142" s="103"/>
      <c r="Q142" s="103"/>
      <c r="R142" s="103"/>
      <c r="S142" s="103"/>
      <c r="T142" s="103"/>
      <c r="U142" s="103"/>
      <c r="V142" s="103"/>
      <c r="W142" s="103"/>
    </row>
    <row r="143" spans="1:23" s="125" customFormat="1" ht="12.75">
      <c r="A143" s="94"/>
      <c r="B143" s="94"/>
      <c r="D143" s="126"/>
      <c r="E143" s="103"/>
      <c r="F143" s="103"/>
      <c r="G143" s="103"/>
      <c r="H143" s="103"/>
      <c r="I143" s="103"/>
      <c r="J143" s="103"/>
      <c r="K143" s="103"/>
      <c r="L143" s="103"/>
      <c r="M143" s="103"/>
      <c r="N143" s="103"/>
      <c r="O143" s="103"/>
      <c r="P143" s="103"/>
      <c r="Q143" s="103"/>
      <c r="R143" s="103"/>
      <c r="S143" s="103"/>
      <c r="T143" s="103"/>
      <c r="U143" s="103"/>
      <c r="V143" s="103"/>
      <c r="W143" s="103"/>
    </row>
    <row r="144" spans="1:23" s="125" customFormat="1" ht="12.75">
      <c r="A144" s="94"/>
      <c r="B144" s="94"/>
      <c r="D144" s="126"/>
      <c r="E144" s="103"/>
      <c r="F144" s="103"/>
      <c r="G144" s="103"/>
      <c r="H144" s="103"/>
      <c r="I144" s="103"/>
      <c r="J144" s="103"/>
      <c r="K144" s="103"/>
      <c r="L144" s="103"/>
      <c r="M144" s="103"/>
      <c r="N144" s="103"/>
      <c r="O144" s="103"/>
      <c r="P144" s="103"/>
      <c r="Q144" s="103"/>
      <c r="R144" s="103"/>
      <c r="S144" s="103"/>
      <c r="T144" s="103"/>
      <c r="U144" s="103"/>
      <c r="V144" s="103"/>
      <c r="W144" s="103"/>
    </row>
    <row r="145" spans="1:23" s="125" customFormat="1" ht="12.75">
      <c r="A145" s="94"/>
      <c r="B145" s="94"/>
      <c r="D145" s="126"/>
      <c r="E145" s="103"/>
      <c r="F145" s="103"/>
      <c r="G145" s="103"/>
      <c r="H145" s="103"/>
      <c r="I145" s="103"/>
      <c r="J145" s="103"/>
      <c r="K145" s="103"/>
      <c r="L145" s="103"/>
      <c r="M145" s="103"/>
      <c r="N145" s="103"/>
      <c r="O145" s="103"/>
      <c r="P145" s="103"/>
      <c r="Q145" s="103"/>
      <c r="R145" s="103"/>
      <c r="S145" s="103"/>
      <c r="T145" s="103"/>
      <c r="U145" s="103"/>
      <c r="V145" s="103"/>
      <c r="W145" s="103"/>
    </row>
    <row r="146" spans="1:23" s="125" customFormat="1" ht="12.75">
      <c r="A146" s="94"/>
      <c r="B146" s="94"/>
      <c r="D146" s="126"/>
      <c r="E146" s="103"/>
      <c r="F146" s="103"/>
      <c r="G146" s="103"/>
      <c r="H146" s="103"/>
      <c r="I146" s="103"/>
      <c r="J146" s="103"/>
      <c r="K146" s="103"/>
      <c r="L146" s="103"/>
      <c r="M146" s="103"/>
      <c r="N146" s="103"/>
      <c r="O146" s="103"/>
      <c r="P146" s="103"/>
      <c r="Q146" s="103"/>
      <c r="R146" s="103"/>
      <c r="S146" s="103"/>
      <c r="T146" s="103"/>
      <c r="U146" s="103"/>
      <c r="V146" s="103"/>
      <c r="W146" s="103"/>
    </row>
    <row r="147" spans="1:23" s="125" customFormat="1" ht="12.75">
      <c r="A147" s="94"/>
      <c r="B147" s="94"/>
      <c r="D147" s="126"/>
      <c r="E147" s="103"/>
      <c r="F147" s="103"/>
      <c r="G147" s="103"/>
      <c r="H147" s="103"/>
      <c r="I147" s="103"/>
      <c r="J147" s="103"/>
      <c r="K147" s="103"/>
      <c r="L147" s="103"/>
      <c r="M147" s="103"/>
      <c r="N147" s="103"/>
      <c r="O147" s="103"/>
      <c r="P147" s="103"/>
      <c r="Q147" s="103"/>
      <c r="R147" s="103"/>
      <c r="S147" s="103"/>
      <c r="T147" s="103"/>
      <c r="U147" s="103"/>
      <c r="V147" s="103"/>
      <c r="W147" s="103"/>
    </row>
    <row r="148" spans="1:23" s="125" customFormat="1" ht="12.75">
      <c r="A148" s="94"/>
      <c r="B148" s="94"/>
      <c r="D148" s="126"/>
      <c r="E148" s="103"/>
      <c r="F148" s="103"/>
      <c r="G148" s="103"/>
      <c r="H148" s="103"/>
      <c r="I148" s="103"/>
      <c r="J148" s="103"/>
      <c r="K148" s="103"/>
      <c r="L148" s="103"/>
      <c r="M148" s="103"/>
      <c r="N148" s="103"/>
      <c r="O148" s="103"/>
      <c r="P148" s="103"/>
      <c r="Q148" s="103"/>
      <c r="R148" s="103"/>
      <c r="S148" s="103"/>
      <c r="T148" s="103"/>
      <c r="U148" s="103"/>
      <c r="V148" s="103"/>
      <c r="W148" s="103"/>
    </row>
    <row r="149" spans="1:23" s="125" customFormat="1" ht="12.75">
      <c r="A149" s="94"/>
      <c r="B149" s="94"/>
      <c r="D149" s="126"/>
      <c r="E149" s="103"/>
      <c r="F149" s="103"/>
      <c r="G149" s="103"/>
      <c r="H149" s="103"/>
      <c r="I149" s="103"/>
      <c r="J149" s="103"/>
      <c r="K149" s="103"/>
      <c r="L149" s="103"/>
      <c r="M149" s="103"/>
      <c r="N149" s="103"/>
      <c r="O149" s="103"/>
      <c r="P149" s="103"/>
      <c r="Q149" s="103"/>
      <c r="R149" s="103"/>
      <c r="S149" s="103"/>
      <c r="T149" s="103"/>
      <c r="U149" s="103"/>
      <c r="V149" s="103"/>
      <c r="W149" s="103"/>
    </row>
    <row r="150" spans="1:23" s="125" customFormat="1" ht="12.75">
      <c r="A150" s="94"/>
      <c r="B150" s="94"/>
      <c r="D150" s="126"/>
      <c r="E150" s="103"/>
      <c r="F150" s="103"/>
      <c r="G150" s="103"/>
      <c r="H150" s="103"/>
      <c r="I150" s="103"/>
      <c r="J150" s="103"/>
      <c r="K150" s="103"/>
      <c r="L150" s="103"/>
      <c r="M150" s="103"/>
      <c r="N150" s="103"/>
      <c r="O150" s="103"/>
      <c r="P150" s="103"/>
      <c r="Q150" s="103"/>
      <c r="R150" s="103"/>
      <c r="S150" s="103"/>
      <c r="T150" s="103"/>
      <c r="U150" s="103"/>
      <c r="V150" s="103"/>
      <c r="W150" s="103"/>
    </row>
    <row r="151" spans="1:23" s="125" customFormat="1" ht="12.75">
      <c r="A151" s="94"/>
      <c r="B151" s="94"/>
      <c r="D151" s="126"/>
      <c r="E151" s="103"/>
      <c r="F151" s="103"/>
      <c r="G151" s="103"/>
      <c r="H151" s="103"/>
      <c r="I151" s="103"/>
      <c r="J151" s="103"/>
      <c r="K151" s="103"/>
      <c r="L151" s="103"/>
      <c r="M151" s="103"/>
      <c r="N151" s="103"/>
      <c r="O151" s="103"/>
      <c r="P151" s="103"/>
      <c r="Q151" s="103"/>
      <c r="R151" s="103"/>
      <c r="S151" s="103"/>
      <c r="T151" s="103"/>
      <c r="U151" s="103"/>
      <c r="V151" s="103"/>
      <c r="W151" s="103"/>
    </row>
    <row r="152" spans="1:23" s="125" customFormat="1" ht="12.75">
      <c r="A152" s="94"/>
      <c r="B152" s="94"/>
      <c r="D152" s="126"/>
      <c r="E152" s="103"/>
      <c r="F152" s="103"/>
      <c r="G152" s="103"/>
      <c r="H152" s="103"/>
      <c r="I152" s="103"/>
      <c r="J152" s="103"/>
      <c r="K152" s="103"/>
      <c r="L152" s="103"/>
      <c r="M152" s="103"/>
      <c r="N152" s="103"/>
      <c r="O152" s="103"/>
      <c r="P152" s="103"/>
      <c r="Q152" s="103"/>
      <c r="R152" s="103"/>
      <c r="S152" s="103"/>
      <c r="T152" s="103"/>
      <c r="U152" s="103"/>
      <c r="V152" s="103"/>
      <c r="W152" s="103"/>
    </row>
    <row r="153" spans="1:23" s="125" customFormat="1" ht="12.75">
      <c r="A153" s="94"/>
      <c r="B153" s="94"/>
      <c r="D153" s="126"/>
      <c r="E153" s="103"/>
      <c r="F153" s="103"/>
      <c r="G153" s="103"/>
      <c r="H153" s="103"/>
      <c r="I153" s="103"/>
      <c r="J153" s="103"/>
      <c r="K153" s="103"/>
      <c r="L153" s="103"/>
      <c r="M153" s="103"/>
      <c r="N153" s="103"/>
      <c r="O153" s="103"/>
      <c r="P153" s="103"/>
      <c r="Q153" s="103"/>
      <c r="R153" s="103"/>
      <c r="S153" s="103"/>
      <c r="T153" s="103"/>
      <c r="U153" s="103"/>
      <c r="V153" s="103"/>
      <c r="W153" s="103"/>
    </row>
    <row r="154" spans="1:23" s="125" customFormat="1" ht="12.75">
      <c r="A154" s="94"/>
      <c r="B154" s="94"/>
      <c r="D154" s="126"/>
      <c r="E154" s="103"/>
      <c r="F154" s="103"/>
      <c r="G154" s="103"/>
      <c r="H154" s="103"/>
      <c r="I154" s="103"/>
      <c r="J154" s="103"/>
      <c r="K154" s="103"/>
      <c r="L154" s="103"/>
      <c r="M154" s="103"/>
      <c r="N154" s="103"/>
      <c r="O154" s="103"/>
      <c r="P154" s="103"/>
      <c r="Q154" s="103"/>
      <c r="R154" s="103"/>
      <c r="S154" s="103"/>
      <c r="T154" s="103"/>
      <c r="U154" s="103"/>
      <c r="V154" s="103"/>
      <c r="W154" s="103"/>
    </row>
    <row r="155" spans="1:23" s="125" customFormat="1" ht="12.75">
      <c r="A155" s="94"/>
      <c r="B155" s="94"/>
      <c r="D155" s="126"/>
      <c r="E155" s="103"/>
      <c r="F155" s="103"/>
      <c r="G155" s="103"/>
      <c r="H155" s="103"/>
      <c r="I155" s="103"/>
      <c r="J155" s="103"/>
      <c r="K155" s="103"/>
      <c r="L155" s="103"/>
      <c r="M155" s="103"/>
      <c r="N155" s="103"/>
      <c r="O155" s="103"/>
      <c r="P155" s="103"/>
      <c r="Q155" s="103"/>
      <c r="R155" s="103"/>
      <c r="S155" s="103"/>
      <c r="T155" s="103"/>
      <c r="U155" s="103"/>
      <c r="V155" s="103"/>
      <c r="W155" s="103"/>
    </row>
    <row r="156" spans="1:23" s="125" customFormat="1" ht="12.75">
      <c r="A156" s="94"/>
      <c r="B156" s="94"/>
      <c r="D156" s="126"/>
      <c r="E156" s="103"/>
      <c r="F156" s="103"/>
      <c r="G156" s="103"/>
      <c r="H156" s="103"/>
      <c r="I156" s="103"/>
      <c r="J156" s="103"/>
      <c r="K156" s="103"/>
      <c r="L156" s="103"/>
      <c r="M156" s="103"/>
      <c r="N156" s="103"/>
      <c r="O156" s="103"/>
      <c r="P156" s="103"/>
      <c r="Q156" s="103"/>
      <c r="R156" s="103"/>
      <c r="S156" s="103"/>
      <c r="T156" s="103"/>
      <c r="U156" s="103"/>
      <c r="V156" s="103"/>
      <c r="W156" s="103"/>
    </row>
    <row r="157" spans="1:23" s="125" customFormat="1" ht="12.75">
      <c r="A157" s="94"/>
      <c r="B157" s="94"/>
      <c r="D157" s="126"/>
      <c r="E157" s="103"/>
      <c r="F157" s="103"/>
      <c r="G157" s="103"/>
      <c r="H157" s="103"/>
      <c r="I157" s="103"/>
      <c r="J157" s="103"/>
      <c r="K157" s="103"/>
      <c r="L157" s="103"/>
      <c r="M157" s="103"/>
      <c r="N157" s="103"/>
      <c r="O157" s="103"/>
      <c r="P157" s="103"/>
      <c r="Q157" s="103"/>
      <c r="R157" s="103"/>
      <c r="S157" s="103"/>
      <c r="T157" s="103"/>
      <c r="U157" s="103"/>
      <c r="V157" s="103"/>
      <c r="W157" s="103"/>
    </row>
    <row r="158" spans="1:23" s="125" customFormat="1" ht="12.75">
      <c r="A158" s="94"/>
      <c r="B158" s="94"/>
      <c r="D158" s="126"/>
      <c r="E158" s="103"/>
      <c r="F158" s="103"/>
      <c r="G158" s="103"/>
      <c r="H158" s="103"/>
      <c r="I158" s="103"/>
      <c r="J158" s="103"/>
      <c r="K158" s="103"/>
      <c r="L158" s="103"/>
      <c r="M158" s="103"/>
      <c r="N158" s="103"/>
      <c r="O158" s="103"/>
      <c r="P158" s="103"/>
      <c r="Q158" s="103"/>
      <c r="R158" s="103"/>
      <c r="S158" s="103"/>
      <c r="T158" s="103"/>
      <c r="U158" s="103"/>
      <c r="V158" s="103"/>
      <c r="W158" s="103"/>
    </row>
    <row r="159" spans="1:23" s="125" customFormat="1" ht="12.75">
      <c r="A159" s="94"/>
      <c r="B159" s="94"/>
      <c r="D159" s="126"/>
      <c r="E159" s="103"/>
      <c r="F159" s="103"/>
      <c r="G159" s="103"/>
      <c r="H159" s="103"/>
      <c r="I159" s="103"/>
      <c r="J159" s="103"/>
      <c r="K159" s="103"/>
      <c r="L159" s="103"/>
      <c r="M159" s="103"/>
      <c r="N159" s="103"/>
      <c r="O159" s="103"/>
      <c r="P159" s="103"/>
      <c r="Q159" s="103"/>
      <c r="R159" s="103"/>
      <c r="S159" s="103"/>
      <c r="T159" s="103"/>
      <c r="U159" s="103"/>
      <c r="V159" s="103"/>
      <c r="W159" s="103"/>
    </row>
    <row r="160" spans="1:23" s="125" customFormat="1" ht="12.75">
      <c r="A160" s="94"/>
      <c r="B160" s="94"/>
      <c r="D160" s="126"/>
      <c r="E160" s="103"/>
      <c r="F160" s="103"/>
      <c r="G160" s="103"/>
      <c r="H160" s="103"/>
      <c r="I160" s="103"/>
      <c r="J160" s="103"/>
      <c r="K160" s="103"/>
      <c r="L160" s="103"/>
      <c r="M160" s="103"/>
      <c r="N160" s="103"/>
      <c r="O160" s="103"/>
      <c r="P160" s="103"/>
      <c r="Q160" s="103"/>
      <c r="R160" s="103"/>
      <c r="S160" s="103"/>
      <c r="T160" s="103"/>
      <c r="U160" s="103"/>
      <c r="V160" s="103"/>
      <c r="W160" s="103"/>
    </row>
    <row r="161" spans="1:23" s="125" customFormat="1" ht="12.75">
      <c r="A161" s="94"/>
      <c r="B161" s="94"/>
      <c r="D161" s="126"/>
      <c r="E161" s="103"/>
      <c r="F161" s="103"/>
      <c r="G161" s="103"/>
      <c r="H161" s="103"/>
      <c r="I161" s="103"/>
      <c r="J161" s="103"/>
      <c r="K161" s="103"/>
      <c r="L161" s="103"/>
      <c r="M161" s="103"/>
      <c r="N161" s="103"/>
      <c r="O161" s="103"/>
      <c r="P161" s="103"/>
      <c r="Q161" s="103"/>
      <c r="R161" s="103"/>
      <c r="S161" s="103"/>
      <c r="T161" s="103"/>
      <c r="U161" s="103"/>
      <c r="V161" s="103"/>
      <c r="W161" s="103"/>
    </row>
    <row r="162" spans="1:23" s="125" customFormat="1" ht="12.75">
      <c r="A162" s="94"/>
      <c r="B162" s="94"/>
      <c r="D162" s="126"/>
      <c r="E162" s="103"/>
      <c r="F162" s="103"/>
      <c r="G162" s="103"/>
      <c r="H162" s="103"/>
      <c r="I162" s="103"/>
      <c r="J162" s="103"/>
      <c r="K162" s="103"/>
      <c r="L162" s="103"/>
      <c r="M162" s="103"/>
      <c r="N162" s="103"/>
      <c r="O162" s="103"/>
      <c r="P162" s="103"/>
      <c r="Q162" s="103"/>
      <c r="R162" s="103"/>
      <c r="S162" s="103"/>
      <c r="T162" s="103"/>
      <c r="U162" s="103"/>
      <c r="V162" s="103"/>
      <c r="W162" s="103"/>
    </row>
    <row r="163" spans="1:23" s="125" customFormat="1" ht="12.75">
      <c r="A163" s="94"/>
      <c r="B163" s="94"/>
      <c r="D163" s="126"/>
      <c r="E163" s="103"/>
      <c r="F163" s="103"/>
      <c r="G163" s="103"/>
      <c r="H163" s="103"/>
      <c r="I163" s="103"/>
      <c r="J163" s="103"/>
      <c r="K163" s="103"/>
      <c r="L163" s="103"/>
      <c r="M163" s="103"/>
      <c r="N163" s="103"/>
      <c r="O163" s="103"/>
      <c r="P163" s="103"/>
      <c r="Q163" s="103"/>
      <c r="R163" s="103"/>
      <c r="S163" s="103"/>
      <c r="T163" s="103"/>
      <c r="U163" s="103"/>
      <c r="V163" s="103"/>
      <c r="W163" s="103"/>
    </row>
    <row r="164" spans="1:23" s="125" customFormat="1" ht="12.75">
      <c r="A164" s="94"/>
      <c r="B164" s="94"/>
      <c r="D164" s="126"/>
      <c r="E164" s="103"/>
      <c r="F164" s="103"/>
      <c r="G164" s="103"/>
      <c r="H164" s="103"/>
      <c r="I164" s="103"/>
      <c r="J164" s="103"/>
      <c r="K164" s="103"/>
      <c r="L164" s="103"/>
      <c r="M164" s="103"/>
      <c r="N164" s="103"/>
      <c r="O164" s="103"/>
      <c r="P164" s="103"/>
      <c r="Q164" s="103"/>
      <c r="R164" s="103"/>
      <c r="S164" s="103"/>
      <c r="T164" s="103"/>
      <c r="U164" s="103"/>
      <c r="V164" s="103"/>
      <c r="W164" s="103"/>
    </row>
    <row r="165" spans="1:23" s="125" customFormat="1" ht="12.75">
      <c r="A165" s="94"/>
      <c r="B165" s="94"/>
      <c r="D165" s="126"/>
      <c r="E165" s="103"/>
      <c r="F165" s="103"/>
      <c r="G165" s="103"/>
      <c r="H165" s="103"/>
      <c r="I165" s="103"/>
      <c r="J165" s="103"/>
      <c r="K165" s="103"/>
      <c r="L165" s="103"/>
      <c r="M165" s="103"/>
      <c r="N165" s="103"/>
      <c r="O165" s="103"/>
      <c r="P165" s="103"/>
      <c r="Q165" s="103"/>
      <c r="R165" s="103"/>
      <c r="S165" s="103"/>
      <c r="T165" s="103"/>
      <c r="U165" s="103"/>
      <c r="V165" s="103"/>
      <c r="W165" s="103"/>
    </row>
    <row r="166" spans="1:23" s="125" customFormat="1" ht="12.75">
      <c r="A166" s="94"/>
      <c r="B166" s="94"/>
      <c r="D166" s="126"/>
      <c r="E166" s="103"/>
      <c r="F166" s="103"/>
      <c r="G166" s="103"/>
      <c r="H166" s="103"/>
      <c r="I166" s="103"/>
      <c r="J166" s="103"/>
      <c r="K166" s="103"/>
      <c r="L166" s="103"/>
      <c r="M166" s="103"/>
      <c r="N166" s="103"/>
      <c r="O166" s="103"/>
      <c r="P166" s="103"/>
      <c r="Q166" s="103"/>
      <c r="R166" s="103"/>
      <c r="S166" s="103"/>
      <c r="T166" s="103"/>
      <c r="U166" s="103"/>
      <c r="V166" s="103"/>
      <c r="W166" s="103"/>
    </row>
    <row r="167" spans="1:23" s="125" customFormat="1" ht="12.75">
      <c r="A167" s="94"/>
      <c r="B167" s="94"/>
      <c r="D167" s="126"/>
      <c r="E167" s="103"/>
      <c r="F167" s="103"/>
      <c r="G167" s="103"/>
      <c r="H167" s="103"/>
      <c r="I167" s="103"/>
      <c r="J167" s="103"/>
      <c r="K167" s="103"/>
      <c r="L167" s="103"/>
      <c r="M167" s="103"/>
      <c r="N167" s="103"/>
      <c r="O167" s="103"/>
      <c r="P167" s="103"/>
      <c r="Q167" s="103"/>
      <c r="R167" s="103"/>
      <c r="S167" s="103"/>
      <c r="T167" s="103"/>
      <c r="U167" s="103"/>
      <c r="V167" s="103"/>
      <c r="W167" s="103"/>
    </row>
    <row r="168" spans="1:23" s="125" customFormat="1" ht="12.75">
      <c r="A168" s="94"/>
      <c r="B168" s="94"/>
      <c r="D168" s="126"/>
      <c r="E168" s="103"/>
      <c r="F168" s="103"/>
      <c r="G168" s="103"/>
      <c r="H168" s="103"/>
      <c r="I168" s="103"/>
      <c r="J168" s="103"/>
      <c r="K168" s="103"/>
      <c r="L168" s="103"/>
      <c r="M168" s="103"/>
      <c r="N168" s="103"/>
      <c r="O168" s="103"/>
      <c r="P168" s="103"/>
      <c r="Q168" s="103"/>
      <c r="R168" s="103"/>
      <c r="S168" s="103"/>
      <c r="T168" s="103"/>
      <c r="U168" s="103"/>
      <c r="V168" s="103"/>
      <c r="W168" s="103"/>
    </row>
    <row r="169" spans="1:23" s="125" customFormat="1" ht="12.75">
      <c r="A169" s="94"/>
      <c r="B169" s="94"/>
      <c r="D169" s="126"/>
      <c r="E169" s="103"/>
      <c r="F169" s="103"/>
      <c r="G169" s="103"/>
      <c r="H169" s="103"/>
      <c r="I169" s="103"/>
      <c r="J169" s="103"/>
      <c r="K169" s="103"/>
      <c r="L169" s="103"/>
      <c r="M169" s="103"/>
      <c r="N169" s="103"/>
      <c r="O169" s="103"/>
      <c r="P169" s="103"/>
      <c r="Q169" s="103"/>
      <c r="R169" s="103"/>
      <c r="S169" s="103"/>
      <c r="T169" s="103"/>
      <c r="U169" s="103"/>
      <c r="V169" s="103"/>
      <c r="W169" s="103"/>
    </row>
    <row r="170" spans="1:23" s="125" customFormat="1" ht="12.75">
      <c r="A170" s="94"/>
      <c r="B170" s="94"/>
      <c r="D170" s="126"/>
      <c r="E170" s="103"/>
      <c r="F170" s="103"/>
      <c r="G170" s="103"/>
      <c r="H170" s="103"/>
      <c r="I170" s="103"/>
      <c r="J170" s="103"/>
      <c r="K170" s="103"/>
      <c r="L170" s="103"/>
      <c r="M170" s="103"/>
      <c r="N170" s="103"/>
      <c r="O170" s="103"/>
      <c r="P170" s="103"/>
      <c r="Q170" s="103"/>
      <c r="R170" s="103"/>
      <c r="S170" s="103"/>
      <c r="T170" s="103"/>
      <c r="U170" s="103"/>
      <c r="V170" s="103"/>
      <c r="W170" s="103"/>
    </row>
    <row r="171" spans="1:23" s="125" customFormat="1" ht="12.75">
      <c r="A171" s="94"/>
      <c r="B171" s="94"/>
      <c r="D171" s="126"/>
      <c r="E171" s="103"/>
      <c r="F171" s="103"/>
      <c r="G171" s="103"/>
      <c r="H171" s="103"/>
      <c r="I171" s="103"/>
      <c r="J171" s="103"/>
      <c r="K171" s="103"/>
      <c r="L171" s="103"/>
      <c r="M171" s="103"/>
      <c r="N171" s="103"/>
      <c r="O171" s="103"/>
      <c r="P171" s="103"/>
      <c r="Q171" s="103"/>
      <c r="R171" s="103"/>
      <c r="S171" s="103"/>
      <c r="T171" s="103"/>
      <c r="U171" s="103"/>
      <c r="V171" s="103"/>
      <c r="W171" s="103"/>
    </row>
    <row r="172" spans="1:23" s="125" customFormat="1" ht="12.75">
      <c r="A172" s="94"/>
      <c r="B172" s="94"/>
      <c r="D172" s="126"/>
      <c r="E172" s="103"/>
      <c r="F172" s="103"/>
      <c r="G172" s="103"/>
      <c r="H172" s="103"/>
      <c r="I172" s="103"/>
      <c r="J172" s="103"/>
      <c r="K172" s="103"/>
      <c r="L172" s="103"/>
      <c r="M172" s="103"/>
      <c r="N172" s="103"/>
      <c r="O172" s="103"/>
      <c r="P172" s="103"/>
      <c r="Q172" s="103"/>
      <c r="R172" s="103"/>
      <c r="S172" s="103"/>
      <c r="T172" s="103"/>
      <c r="U172" s="103"/>
      <c r="V172" s="103"/>
      <c r="W172" s="103"/>
    </row>
    <row r="173" spans="1:23" s="125" customFormat="1" ht="12.75">
      <c r="A173" s="94"/>
      <c r="B173" s="94"/>
      <c r="D173" s="126"/>
      <c r="E173" s="103"/>
      <c r="F173" s="103"/>
      <c r="G173" s="103"/>
      <c r="H173" s="103"/>
      <c r="I173" s="103"/>
      <c r="J173" s="103"/>
      <c r="K173" s="103"/>
      <c r="L173" s="103"/>
      <c r="M173" s="103"/>
      <c r="N173" s="103"/>
      <c r="O173" s="103"/>
      <c r="P173" s="103"/>
      <c r="Q173" s="103"/>
      <c r="R173" s="103"/>
      <c r="S173" s="103"/>
      <c r="T173" s="103"/>
      <c r="U173" s="103"/>
      <c r="V173" s="103"/>
      <c r="W173" s="103"/>
    </row>
    <row r="174" spans="1:23" s="125" customFormat="1" ht="12.75">
      <c r="A174" s="94"/>
      <c r="B174" s="94"/>
      <c r="D174" s="126"/>
      <c r="E174" s="103"/>
      <c r="F174" s="103"/>
      <c r="G174" s="103"/>
      <c r="H174" s="103"/>
      <c r="I174" s="103"/>
      <c r="J174" s="103"/>
      <c r="K174" s="103"/>
      <c r="L174" s="103"/>
      <c r="M174" s="103"/>
      <c r="N174" s="103"/>
      <c r="O174" s="103"/>
      <c r="P174" s="103"/>
      <c r="Q174" s="103"/>
      <c r="R174" s="103"/>
      <c r="S174" s="103"/>
      <c r="T174" s="103"/>
      <c r="U174" s="103"/>
      <c r="V174" s="103"/>
      <c r="W174" s="103"/>
    </row>
    <row r="175" spans="1:23" s="125" customFormat="1" ht="12.75">
      <c r="A175" s="94"/>
      <c r="B175" s="94"/>
      <c r="D175" s="126"/>
      <c r="E175" s="103"/>
      <c r="F175" s="103"/>
      <c r="G175" s="103"/>
      <c r="H175" s="103"/>
      <c r="I175" s="103"/>
      <c r="J175" s="103"/>
      <c r="K175" s="103"/>
      <c r="L175" s="103"/>
      <c r="M175" s="103"/>
      <c r="N175" s="103"/>
      <c r="O175" s="103"/>
      <c r="P175" s="103"/>
      <c r="Q175" s="103"/>
      <c r="R175" s="103"/>
      <c r="S175" s="103"/>
      <c r="T175" s="103"/>
      <c r="U175" s="103"/>
      <c r="V175" s="103"/>
      <c r="W175" s="103"/>
    </row>
    <row r="176" spans="1:23" s="125" customFormat="1" ht="12.75">
      <c r="A176" s="94"/>
      <c r="B176" s="94"/>
      <c r="D176" s="126"/>
      <c r="E176" s="103"/>
      <c r="F176" s="103"/>
      <c r="G176" s="103"/>
      <c r="H176" s="103"/>
      <c r="I176" s="103"/>
      <c r="J176" s="103"/>
      <c r="K176" s="103"/>
      <c r="L176" s="103"/>
      <c r="M176" s="103"/>
      <c r="N176" s="103"/>
      <c r="O176" s="103"/>
      <c r="P176" s="103"/>
      <c r="Q176" s="103"/>
      <c r="R176" s="103"/>
      <c r="S176" s="103"/>
      <c r="T176" s="103"/>
      <c r="U176" s="103"/>
      <c r="V176" s="103"/>
      <c r="W176" s="103"/>
    </row>
    <row r="177" spans="1:23" s="125" customFormat="1" ht="12.75">
      <c r="A177" s="94"/>
      <c r="B177" s="94"/>
      <c r="D177" s="126"/>
      <c r="E177" s="103"/>
      <c r="F177" s="103"/>
      <c r="G177" s="103"/>
      <c r="H177" s="103"/>
      <c r="I177" s="103"/>
      <c r="J177" s="103"/>
      <c r="K177" s="103"/>
      <c r="L177" s="103"/>
      <c r="M177" s="103"/>
      <c r="N177" s="103"/>
      <c r="O177" s="103"/>
      <c r="P177" s="103"/>
      <c r="Q177" s="103"/>
      <c r="R177" s="103"/>
      <c r="S177" s="103"/>
      <c r="T177" s="103"/>
      <c r="U177" s="103"/>
      <c r="V177" s="103"/>
      <c r="W177" s="103"/>
    </row>
    <row r="178" spans="1:23" s="125" customFormat="1" ht="12.75">
      <c r="A178" s="94"/>
      <c r="B178" s="94"/>
      <c r="D178" s="126"/>
      <c r="E178" s="103"/>
      <c r="F178" s="103"/>
      <c r="G178" s="103"/>
      <c r="H178" s="103"/>
      <c r="I178" s="103"/>
      <c r="J178" s="103"/>
      <c r="K178" s="103"/>
      <c r="L178" s="103"/>
      <c r="M178" s="103"/>
      <c r="N178" s="103"/>
      <c r="O178" s="103"/>
      <c r="P178" s="103"/>
      <c r="Q178" s="103"/>
      <c r="R178" s="103"/>
      <c r="S178" s="103"/>
      <c r="T178" s="103"/>
      <c r="U178" s="103"/>
      <c r="V178" s="103"/>
      <c r="W178" s="103"/>
    </row>
    <row r="179" spans="1:23" s="125" customFormat="1" ht="12.75">
      <c r="A179" s="94"/>
      <c r="B179" s="94"/>
      <c r="D179" s="126"/>
      <c r="E179" s="103"/>
      <c r="F179" s="103"/>
      <c r="G179" s="103"/>
      <c r="H179" s="103"/>
      <c r="I179" s="103"/>
      <c r="J179" s="103"/>
      <c r="K179" s="103"/>
      <c r="L179" s="103"/>
      <c r="M179" s="103"/>
      <c r="N179" s="103"/>
      <c r="O179" s="103"/>
      <c r="P179" s="103"/>
      <c r="Q179" s="103"/>
      <c r="R179" s="103"/>
      <c r="S179" s="103"/>
      <c r="T179" s="103"/>
      <c r="U179" s="103"/>
      <c r="V179" s="103"/>
      <c r="W179" s="103"/>
    </row>
    <row r="180" spans="1:23" s="125" customFormat="1" ht="12.75">
      <c r="A180" s="94"/>
      <c r="B180" s="94"/>
      <c r="D180" s="126"/>
      <c r="E180" s="103"/>
      <c r="F180" s="103"/>
      <c r="G180" s="103"/>
      <c r="H180" s="103"/>
      <c r="I180" s="103"/>
      <c r="J180" s="103"/>
      <c r="K180" s="103"/>
      <c r="L180" s="103"/>
      <c r="M180" s="103"/>
      <c r="N180" s="103"/>
      <c r="O180" s="103"/>
      <c r="P180" s="103"/>
      <c r="Q180" s="103"/>
      <c r="R180" s="103"/>
      <c r="S180" s="103"/>
      <c r="T180" s="103"/>
      <c r="U180" s="103"/>
      <c r="V180" s="103"/>
      <c r="W180" s="103"/>
    </row>
    <row r="181" spans="1:23" s="125" customFormat="1" ht="12.75">
      <c r="A181" s="94"/>
      <c r="B181" s="94"/>
      <c r="D181" s="126"/>
      <c r="E181" s="103"/>
      <c r="F181" s="103"/>
      <c r="G181" s="103"/>
      <c r="H181" s="103"/>
      <c r="I181" s="103"/>
      <c r="J181" s="103"/>
      <c r="K181" s="103"/>
      <c r="L181" s="103"/>
      <c r="M181" s="103"/>
      <c r="N181" s="103"/>
      <c r="O181" s="103"/>
      <c r="P181" s="103"/>
      <c r="Q181" s="103"/>
      <c r="R181" s="103"/>
      <c r="S181" s="103"/>
      <c r="T181" s="103"/>
      <c r="U181" s="103"/>
      <c r="V181" s="103"/>
      <c r="W181" s="103"/>
    </row>
    <row r="182" spans="1:23" s="125" customFormat="1" ht="12.75">
      <c r="A182" s="94"/>
      <c r="B182" s="94"/>
      <c r="D182" s="126"/>
      <c r="E182" s="103"/>
      <c r="F182" s="103"/>
      <c r="G182" s="103"/>
      <c r="H182" s="103"/>
      <c r="I182" s="103"/>
      <c r="J182" s="103"/>
      <c r="K182" s="103"/>
      <c r="L182" s="103"/>
      <c r="M182" s="103"/>
      <c r="N182" s="103"/>
      <c r="O182" s="103"/>
      <c r="P182" s="103"/>
      <c r="Q182" s="103"/>
      <c r="R182" s="103"/>
      <c r="S182" s="103"/>
      <c r="T182" s="103"/>
      <c r="U182" s="103"/>
      <c r="V182" s="103"/>
      <c r="W182" s="103"/>
    </row>
    <row r="183" spans="1:23" s="125" customFormat="1" ht="12.75">
      <c r="A183" s="94"/>
      <c r="B183" s="94"/>
      <c r="D183" s="126"/>
      <c r="E183" s="103"/>
      <c r="F183" s="103"/>
      <c r="G183" s="103"/>
      <c r="H183" s="103"/>
      <c r="I183" s="103"/>
      <c r="J183" s="103"/>
      <c r="K183" s="103"/>
      <c r="L183" s="103"/>
      <c r="M183" s="103"/>
      <c r="N183" s="103"/>
      <c r="O183" s="103"/>
      <c r="P183" s="103"/>
      <c r="Q183" s="103"/>
      <c r="R183" s="103"/>
      <c r="S183" s="103"/>
      <c r="T183" s="103"/>
      <c r="U183" s="103"/>
      <c r="V183" s="103"/>
      <c r="W183" s="103"/>
    </row>
    <row r="184" spans="1:23" s="125" customFormat="1" ht="12.75">
      <c r="A184" s="94"/>
      <c r="B184" s="94"/>
      <c r="D184" s="126"/>
      <c r="E184" s="103"/>
      <c r="F184" s="103"/>
      <c r="G184" s="103"/>
      <c r="H184" s="103"/>
      <c r="I184" s="103"/>
      <c r="J184" s="103"/>
      <c r="K184" s="103"/>
      <c r="L184" s="103"/>
      <c r="M184" s="103"/>
      <c r="N184" s="103"/>
      <c r="O184" s="103"/>
      <c r="P184" s="103"/>
      <c r="Q184" s="103"/>
      <c r="R184" s="103"/>
      <c r="S184" s="103"/>
      <c r="T184" s="103"/>
      <c r="U184" s="103"/>
      <c r="V184" s="103"/>
      <c r="W184" s="103"/>
    </row>
    <row r="185" spans="1:23" s="125" customFormat="1" ht="12.75">
      <c r="A185" s="94"/>
      <c r="B185" s="94"/>
      <c r="D185" s="126"/>
      <c r="E185" s="103"/>
      <c r="F185" s="103"/>
      <c r="G185" s="103"/>
      <c r="H185" s="103"/>
      <c r="I185" s="103"/>
      <c r="J185" s="103"/>
      <c r="K185" s="103"/>
      <c r="L185" s="103"/>
      <c r="M185" s="103"/>
      <c r="N185" s="103"/>
      <c r="O185" s="103"/>
      <c r="P185" s="103"/>
      <c r="Q185" s="103"/>
      <c r="R185" s="103"/>
      <c r="S185" s="103"/>
      <c r="T185" s="103"/>
      <c r="U185" s="103"/>
      <c r="V185" s="103"/>
      <c r="W185" s="103"/>
    </row>
    <row r="186" spans="1:23" s="125" customFormat="1" ht="12.75">
      <c r="A186" s="94"/>
      <c r="B186" s="94"/>
      <c r="D186" s="126"/>
      <c r="E186" s="103"/>
      <c r="F186" s="103"/>
      <c r="G186" s="103"/>
      <c r="H186" s="103"/>
      <c r="I186" s="103"/>
      <c r="J186" s="103"/>
      <c r="K186" s="103"/>
      <c r="L186" s="103"/>
      <c r="M186" s="103"/>
      <c r="N186" s="103"/>
      <c r="O186" s="103"/>
      <c r="P186" s="103"/>
      <c r="Q186" s="103"/>
      <c r="R186" s="103"/>
      <c r="S186" s="103"/>
      <c r="T186" s="103"/>
      <c r="U186" s="103"/>
      <c r="V186" s="103"/>
      <c r="W186" s="103"/>
    </row>
    <row r="187" spans="1:23" s="125" customFormat="1" ht="12.75">
      <c r="A187" s="94"/>
      <c r="B187" s="94"/>
      <c r="D187" s="126"/>
      <c r="E187" s="103"/>
      <c r="F187" s="103"/>
      <c r="G187" s="103"/>
      <c r="H187" s="103"/>
      <c r="I187" s="103"/>
      <c r="J187" s="103"/>
      <c r="K187" s="103"/>
      <c r="L187" s="103"/>
      <c r="M187" s="103"/>
      <c r="N187" s="103"/>
      <c r="O187" s="103"/>
      <c r="P187" s="103"/>
      <c r="Q187" s="103"/>
      <c r="R187" s="103"/>
      <c r="S187" s="103"/>
      <c r="T187" s="103"/>
      <c r="U187" s="103"/>
      <c r="V187" s="103"/>
      <c r="W187" s="103"/>
    </row>
    <row r="188" spans="1:23" s="125" customFormat="1" ht="12.75">
      <c r="A188" s="94"/>
      <c r="B188" s="94"/>
      <c r="D188" s="126"/>
      <c r="E188" s="103"/>
      <c r="F188" s="103"/>
      <c r="G188" s="103"/>
      <c r="H188" s="103"/>
      <c r="I188" s="103"/>
      <c r="J188" s="103"/>
      <c r="K188" s="103"/>
      <c r="L188" s="103"/>
      <c r="M188" s="103"/>
      <c r="N188" s="103"/>
      <c r="O188" s="103"/>
      <c r="P188" s="103"/>
      <c r="Q188" s="103"/>
      <c r="R188" s="103"/>
      <c r="S188" s="103"/>
      <c r="T188" s="103"/>
      <c r="U188" s="103"/>
      <c r="V188" s="103"/>
      <c r="W188" s="103"/>
    </row>
    <row r="189" spans="1:23" s="125" customFormat="1" ht="12.75">
      <c r="A189" s="94"/>
      <c r="B189" s="94"/>
      <c r="D189" s="126"/>
      <c r="E189" s="103"/>
      <c r="F189" s="103"/>
      <c r="G189" s="103"/>
      <c r="H189" s="103"/>
      <c r="I189" s="103"/>
      <c r="J189" s="103"/>
      <c r="K189" s="103"/>
      <c r="L189" s="103"/>
      <c r="M189" s="103"/>
      <c r="N189" s="103"/>
      <c r="O189" s="103"/>
      <c r="P189" s="103"/>
      <c r="Q189" s="103"/>
      <c r="R189" s="103"/>
      <c r="S189" s="103"/>
      <c r="T189" s="103"/>
      <c r="U189" s="103"/>
      <c r="V189" s="103"/>
      <c r="W189" s="103"/>
    </row>
    <row r="190" spans="1:23" s="125" customFormat="1" ht="12.75">
      <c r="A190" s="94"/>
      <c r="B190" s="94"/>
      <c r="D190" s="126"/>
      <c r="E190" s="103"/>
      <c r="F190" s="103"/>
      <c r="G190" s="103"/>
      <c r="H190" s="103"/>
      <c r="I190" s="103"/>
      <c r="J190" s="103"/>
      <c r="K190" s="103"/>
      <c r="L190" s="103"/>
      <c r="M190" s="103"/>
      <c r="N190" s="103"/>
      <c r="O190" s="103"/>
      <c r="P190" s="103"/>
      <c r="Q190" s="103"/>
      <c r="R190" s="103"/>
      <c r="S190" s="103"/>
      <c r="T190" s="103"/>
      <c r="U190" s="103"/>
      <c r="V190" s="103"/>
      <c r="W190" s="103"/>
    </row>
    <row r="191" spans="1:23" s="125" customFormat="1" ht="12.75">
      <c r="A191" s="94"/>
      <c r="B191" s="94"/>
      <c r="D191" s="126"/>
      <c r="E191" s="103"/>
      <c r="F191" s="103"/>
      <c r="G191" s="103"/>
      <c r="H191" s="103"/>
      <c r="I191" s="103"/>
      <c r="J191" s="103"/>
      <c r="K191" s="103"/>
      <c r="L191" s="103"/>
      <c r="M191" s="103"/>
      <c r="N191" s="103"/>
      <c r="O191" s="103"/>
      <c r="P191" s="103"/>
      <c r="Q191" s="103"/>
      <c r="R191" s="103"/>
      <c r="S191" s="103"/>
      <c r="T191" s="103"/>
      <c r="U191" s="103"/>
      <c r="V191" s="103"/>
      <c r="W191" s="103"/>
    </row>
    <row r="192" spans="1:23" s="125" customFormat="1" ht="12.75">
      <c r="A192" s="94"/>
      <c r="B192" s="94"/>
      <c r="D192" s="126"/>
      <c r="E192" s="103"/>
      <c r="F192" s="103"/>
      <c r="G192" s="103"/>
      <c r="H192" s="103"/>
      <c r="I192" s="103"/>
      <c r="J192" s="103"/>
      <c r="K192" s="103"/>
      <c r="L192" s="103"/>
      <c r="M192" s="103"/>
      <c r="N192" s="103"/>
      <c r="O192" s="103"/>
      <c r="P192" s="103"/>
      <c r="Q192" s="103"/>
      <c r="R192" s="103"/>
      <c r="S192" s="103"/>
      <c r="T192" s="103"/>
      <c r="U192" s="103"/>
      <c r="V192" s="103"/>
      <c r="W192" s="103"/>
    </row>
    <row r="193" spans="1:23" s="125" customFormat="1" ht="12.75">
      <c r="A193" s="94"/>
      <c r="B193" s="94"/>
      <c r="D193" s="126"/>
      <c r="E193" s="103"/>
      <c r="F193" s="103"/>
      <c r="G193" s="103"/>
      <c r="H193" s="103"/>
      <c r="I193" s="103"/>
      <c r="J193" s="103"/>
      <c r="K193" s="103"/>
      <c r="L193" s="103"/>
      <c r="M193" s="103"/>
      <c r="N193" s="103"/>
      <c r="O193" s="103"/>
      <c r="P193" s="103"/>
      <c r="Q193" s="103"/>
      <c r="R193" s="103"/>
      <c r="S193" s="103"/>
      <c r="T193" s="103"/>
      <c r="U193" s="103"/>
      <c r="V193" s="103"/>
      <c r="W193" s="103"/>
    </row>
    <row r="194" spans="1:23" s="125" customFormat="1" ht="12.75">
      <c r="A194" s="94"/>
      <c r="B194" s="94"/>
      <c r="D194" s="126"/>
      <c r="E194" s="103"/>
      <c r="F194" s="103"/>
      <c r="G194" s="103"/>
      <c r="H194" s="103"/>
      <c r="I194" s="103"/>
      <c r="J194" s="103"/>
      <c r="K194" s="103"/>
      <c r="L194" s="103"/>
      <c r="M194" s="103"/>
      <c r="N194" s="103"/>
      <c r="O194" s="103"/>
      <c r="P194" s="103"/>
      <c r="Q194" s="103"/>
      <c r="R194" s="103"/>
      <c r="S194" s="103"/>
      <c r="T194" s="103"/>
      <c r="U194" s="103"/>
      <c r="V194" s="103"/>
      <c r="W194" s="103"/>
    </row>
    <row r="195" spans="1:23" s="125" customFormat="1" ht="12.75">
      <c r="A195" s="94"/>
      <c r="B195" s="94"/>
      <c r="D195" s="126"/>
      <c r="E195" s="103"/>
      <c r="F195" s="103"/>
      <c r="G195" s="103"/>
      <c r="H195" s="103"/>
      <c r="I195" s="103"/>
      <c r="J195" s="103"/>
      <c r="K195" s="103"/>
      <c r="L195" s="103"/>
      <c r="M195" s="103"/>
      <c r="N195" s="103"/>
      <c r="O195" s="103"/>
      <c r="P195" s="103"/>
      <c r="Q195" s="103"/>
      <c r="R195" s="103"/>
      <c r="S195" s="103"/>
      <c r="T195" s="103"/>
      <c r="U195" s="103"/>
      <c r="V195" s="103"/>
      <c r="W195" s="103"/>
    </row>
    <row r="196" spans="1:23" s="125" customFormat="1" ht="12.75">
      <c r="A196" s="94"/>
      <c r="B196" s="94"/>
      <c r="D196" s="126"/>
      <c r="E196" s="103"/>
      <c r="F196" s="103"/>
      <c r="G196" s="103"/>
      <c r="H196" s="103"/>
      <c r="I196" s="103"/>
      <c r="J196" s="103"/>
      <c r="K196" s="103"/>
      <c r="L196" s="103"/>
      <c r="M196" s="103"/>
      <c r="N196" s="103"/>
      <c r="O196" s="103"/>
      <c r="P196" s="103"/>
      <c r="Q196" s="103"/>
      <c r="R196" s="103"/>
      <c r="S196" s="103"/>
      <c r="T196" s="103"/>
      <c r="U196" s="103"/>
      <c r="V196" s="103"/>
      <c r="W196" s="103"/>
    </row>
    <row r="197" spans="1:23" s="125" customFormat="1" ht="12.75">
      <c r="A197" s="94"/>
      <c r="B197" s="94"/>
      <c r="D197" s="126"/>
      <c r="E197" s="103"/>
      <c r="F197" s="103"/>
      <c r="G197" s="103"/>
      <c r="H197" s="103"/>
      <c r="I197" s="103"/>
      <c r="J197" s="103"/>
      <c r="K197" s="103"/>
      <c r="L197" s="103"/>
      <c r="M197" s="103"/>
      <c r="N197" s="103"/>
      <c r="O197" s="103"/>
      <c r="P197" s="103"/>
      <c r="Q197" s="103"/>
      <c r="R197" s="103"/>
      <c r="S197" s="103"/>
      <c r="T197" s="103"/>
      <c r="U197" s="103"/>
      <c r="V197" s="103"/>
      <c r="W197" s="103"/>
    </row>
    <row r="198" spans="1:23" s="125" customFormat="1" ht="12.75">
      <c r="A198" s="94"/>
      <c r="B198" s="94"/>
      <c r="D198" s="126"/>
      <c r="E198" s="103"/>
      <c r="F198" s="103"/>
      <c r="G198" s="103"/>
      <c r="H198" s="103"/>
      <c r="I198" s="103"/>
      <c r="J198" s="103"/>
      <c r="K198" s="103"/>
      <c r="L198" s="103"/>
      <c r="M198" s="103"/>
      <c r="N198" s="103"/>
      <c r="O198" s="103"/>
      <c r="P198" s="103"/>
      <c r="Q198" s="103"/>
      <c r="R198" s="103"/>
      <c r="S198" s="103"/>
      <c r="T198" s="103"/>
      <c r="U198" s="103"/>
      <c r="V198" s="103"/>
      <c r="W198" s="103"/>
    </row>
    <row r="199" spans="1:23" s="125" customFormat="1" ht="12.75">
      <c r="A199" s="94"/>
      <c r="B199" s="94"/>
      <c r="D199" s="126"/>
      <c r="E199" s="103"/>
      <c r="F199" s="103"/>
      <c r="G199" s="103"/>
      <c r="H199" s="103"/>
      <c r="I199" s="103"/>
      <c r="J199" s="103"/>
      <c r="K199" s="103"/>
      <c r="L199" s="103"/>
      <c r="M199" s="103"/>
      <c r="N199" s="103"/>
      <c r="O199" s="103"/>
      <c r="P199" s="103"/>
      <c r="Q199" s="103"/>
      <c r="R199" s="103"/>
      <c r="S199" s="103"/>
      <c r="T199" s="103"/>
      <c r="U199" s="103"/>
      <c r="V199" s="103"/>
      <c r="W199" s="103"/>
    </row>
    <row r="200" spans="1:23" s="125" customFormat="1" ht="12.75">
      <c r="A200" s="94"/>
      <c r="B200" s="94"/>
      <c r="D200" s="126"/>
      <c r="E200" s="103"/>
      <c r="F200" s="103"/>
      <c r="G200" s="103"/>
      <c r="H200" s="103"/>
      <c r="I200" s="103"/>
      <c r="J200" s="103"/>
      <c r="K200" s="103"/>
      <c r="L200" s="103"/>
      <c r="M200" s="103"/>
      <c r="N200" s="103"/>
      <c r="O200" s="103"/>
      <c r="P200" s="103"/>
      <c r="Q200" s="103"/>
      <c r="R200" s="103"/>
      <c r="S200" s="103"/>
      <c r="T200" s="103"/>
      <c r="U200" s="103"/>
      <c r="V200" s="103"/>
      <c r="W200" s="103"/>
    </row>
    <row r="201" spans="1:23" s="125" customFormat="1" ht="12.75">
      <c r="A201" s="94"/>
      <c r="B201" s="94"/>
      <c r="D201" s="126"/>
      <c r="E201" s="103"/>
      <c r="F201" s="103"/>
      <c r="G201" s="103"/>
      <c r="H201" s="103"/>
      <c r="I201" s="103"/>
      <c r="J201" s="103"/>
      <c r="K201" s="103"/>
      <c r="L201" s="103"/>
      <c r="M201" s="103"/>
      <c r="N201" s="103"/>
      <c r="O201" s="103"/>
      <c r="P201" s="103"/>
      <c r="Q201" s="103"/>
      <c r="R201" s="103"/>
      <c r="S201" s="103"/>
      <c r="T201" s="103"/>
      <c r="U201" s="103"/>
      <c r="V201" s="103"/>
      <c r="W201" s="103"/>
    </row>
    <row r="202" spans="1:23" s="125" customFormat="1" ht="12.75">
      <c r="A202" s="94"/>
      <c r="B202" s="94"/>
      <c r="D202" s="126"/>
      <c r="E202" s="103"/>
      <c r="F202" s="103"/>
      <c r="G202" s="103"/>
      <c r="H202" s="103"/>
      <c r="I202" s="103"/>
      <c r="J202" s="103"/>
      <c r="K202" s="103"/>
      <c r="L202" s="103"/>
      <c r="M202" s="103"/>
      <c r="N202" s="103"/>
      <c r="O202" s="103"/>
      <c r="P202" s="103"/>
      <c r="Q202" s="103"/>
      <c r="R202" s="103"/>
      <c r="S202" s="103"/>
      <c r="T202" s="103"/>
      <c r="U202" s="103"/>
      <c r="V202" s="103"/>
      <c r="W202" s="103"/>
    </row>
    <row r="203" spans="1:23" s="125" customFormat="1" ht="12.75">
      <c r="A203" s="94"/>
      <c r="B203" s="94"/>
      <c r="D203" s="126"/>
      <c r="E203" s="103"/>
      <c r="F203" s="103"/>
      <c r="G203" s="103"/>
      <c r="H203" s="103"/>
      <c r="I203" s="103"/>
      <c r="J203" s="103"/>
      <c r="K203" s="103"/>
      <c r="L203" s="103"/>
      <c r="M203" s="103"/>
      <c r="N203" s="103"/>
      <c r="O203" s="103"/>
      <c r="P203" s="103"/>
      <c r="Q203" s="103"/>
      <c r="R203" s="103"/>
      <c r="S203" s="103"/>
      <c r="T203" s="103"/>
      <c r="U203" s="103"/>
      <c r="V203" s="103"/>
      <c r="W203" s="103"/>
    </row>
    <row r="204" spans="1:23" s="125" customFormat="1" ht="12.75">
      <c r="A204" s="94"/>
      <c r="B204" s="94"/>
      <c r="D204" s="126"/>
      <c r="E204" s="103"/>
      <c r="F204" s="103"/>
      <c r="G204" s="103"/>
      <c r="H204" s="103"/>
      <c r="I204" s="103"/>
      <c r="J204" s="103"/>
      <c r="K204" s="103"/>
      <c r="L204" s="103"/>
      <c r="M204" s="103"/>
      <c r="N204" s="103"/>
      <c r="O204" s="103"/>
      <c r="P204" s="103"/>
      <c r="Q204" s="103"/>
      <c r="R204" s="103"/>
      <c r="S204" s="103"/>
      <c r="T204" s="103"/>
      <c r="U204" s="103"/>
      <c r="V204" s="103"/>
      <c r="W204" s="103"/>
    </row>
    <row r="205" spans="1:23" s="125" customFormat="1" ht="12.75">
      <c r="A205" s="94"/>
      <c r="B205" s="94"/>
      <c r="D205" s="126"/>
      <c r="E205" s="103"/>
      <c r="F205" s="103"/>
      <c r="G205" s="103"/>
      <c r="H205" s="103"/>
      <c r="I205" s="103"/>
      <c r="J205" s="103"/>
      <c r="K205" s="103"/>
      <c r="L205" s="103"/>
      <c r="M205" s="103"/>
      <c r="N205" s="103"/>
      <c r="O205" s="103"/>
      <c r="P205" s="103"/>
      <c r="Q205" s="103"/>
      <c r="R205" s="103"/>
      <c r="S205" s="103"/>
      <c r="T205" s="103"/>
      <c r="U205" s="103"/>
      <c r="V205" s="103"/>
      <c r="W205" s="103"/>
    </row>
    <row r="206" spans="1:23" s="125" customFormat="1" ht="12.75">
      <c r="A206" s="94"/>
      <c r="B206" s="94"/>
      <c r="D206" s="126"/>
      <c r="E206" s="103"/>
      <c r="F206" s="103"/>
      <c r="G206" s="103"/>
      <c r="H206" s="103"/>
      <c r="I206" s="103"/>
      <c r="J206" s="103"/>
      <c r="K206" s="103"/>
      <c r="L206" s="103"/>
      <c r="M206" s="103"/>
      <c r="N206" s="103"/>
      <c r="O206" s="103"/>
      <c r="P206" s="103"/>
      <c r="Q206" s="103"/>
      <c r="R206" s="103"/>
      <c r="S206" s="103"/>
      <c r="T206" s="103"/>
      <c r="U206" s="103"/>
      <c r="V206" s="103"/>
      <c r="W206" s="103"/>
    </row>
    <row r="207" spans="1:23" s="125" customFormat="1" ht="12.75">
      <c r="A207" s="94"/>
      <c r="B207" s="94"/>
      <c r="D207" s="126"/>
      <c r="E207" s="103"/>
      <c r="F207" s="103"/>
      <c r="G207" s="103"/>
      <c r="H207" s="103"/>
      <c r="I207" s="103"/>
      <c r="J207" s="103"/>
      <c r="K207" s="103"/>
      <c r="L207" s="103"/>
      <c r="M207" s="103"/>
      <c r="N207" s="103"/>
      <c r="O207" s="103"/>
      <c r="P207" s="103"/>
      <c r="Q207" s="103"/>
      <c r="R207" s="103"/>
      <c r="S207" s="103"/>
      <c r="T207" s="103"/>
      <c r="U207" s="103"/>
      <c r="V207" s="103"/>
      <c r="W207" s="103"/>
    </row>
    <row r="208" spans="1:23" s="125" customFormat="1" ht="12.75">
      <c r="A208" s="94"/>
      <c r="B208" s="94"/>
      <c r="D208" s="126"/>
      <c r="E208" s="103"/>
      <c r="F208" s="103"/>
      <c r="G208" s="103"/>
      <c r="H208" s="103"/>
      <c r="I208" s="103"/>
      <c r="J208" s="103"/>
      <c r="K208" s="103"/>
      <c r="L208" s="103"/>
      <c r="M208" s="103"/>
      <c r="N208" s="103"/>
      <c r="O208" s="103"/>
      <c r="P208" s="103"/>
      <c r="Q208" s="103"/>
      <c r="R208" s="103"/>
      <c r="S208" s="103"/>
      <c r="T208" s="103"/>
      <c r="U208" s="103"/>
      <c r="V208" s="103"/>
      <c r="W208" s="103"/>
    </row>
    <row r="209" spans="1:23" s="125" customFormat="1" ht="12.75">
      <c r="A209" s="94"/>
      <c r="B209" s="94"/>
      <c r="D209" s="126"/>
      <c r="E209" s="103"/>
      <c r="F209" s="103"/>
      <c r="G209" s="103"/>
      <c r="H209" s="103"/>
      <c r="I209" s="103"/>
      <c r="J209" s="103"/>
      <c r="K209" s="103"/>
      <c r="L209" s="103"/>
      <c r="M209" s="103"/>
      <c r="N209" s="103"/>
      <c r="O209" s="103"/>
      <c r="P209" s="103"/>
      <c r="Q209" s="103"/>
      <c r="R209" s="103"/>
      <c r="S209" s="103"/>
      <c r="T209" s="103"/>
      <c r="U209" s="103"/>
      <c r="V209" s="103"/>
      <c r="W209" s="103"/>
    </row>
    <row r="210" spans="1:23" s="125" customFormat="1" ht="12.75">
      <c r="A210" s="94"/>
      <c r="B210" s="94"/>
      <c r="D210" s="126"/>
      <c r="E210" s="103"/>
      <c r="F210" s="103"/>
      <c r="G210" s="103"/>
      <c r="H210" s="103"/>
      <c r="I210" s="103"/>
      <c r="J210" s="103"/>
      <c r="K210" s="103"/>
      <c r="L210" s="103"/>
      <c r="M210" s="103"/>
      <c r="N210" s="103"/>
      <c r="O210" s="103"/>
      <c r="P210" s="103"/>
      <c r="Q210" s="103"/>
      <c r="R210" s="103"/>
      <c r="S210" s="103"/>
      <c r="T210" s="103"/>
      <c r="U210" s="103"/>
      <c r="V210" s="103"/>
      <c r="W210" s="103"/>
    </row>
    <row r="211" spans="1:23" s="125" customFormat="1" ht="12.75">
      <c r="A211" s="94"/>
      <c r="B211" s="94"/>
      <c r="D211" s="126"/>
      <c r="E211" s="103"/>
      <c r="F211" s="103"/>
      <c r="G211" s="103"/>
      <c r="H211" s="103"/>
      <c r="I211" s="103"/>
      <c r="J211" s="103"/>
      <c r="K211" s="103"/>
      <c r="L211" s="103"/>
      <c r="M211" s="103"/>
      <c r="N211" s="103"/>
      <c r="O211" s="103"/>
      <c r="P211" s="103"/>
      <c r="Q211" s="103"/>
      <c r="R211" s="103"/>
      <c r="S211" s="103"/>
      <c r="T211" s="103"/>
      <c r="U211" s="103"/>
      <c r="V211" s="103"/>
      <c r="W211" s="103"/>
    </row>
    <row r="212" spans="1:23" s="125" customFormat="1" ht="12.75">
      <c r="A212" s="94"/>
      <c r="B212" s="94"/>
      <c r="D212" s="126"/>
      <c r="E212" s="103"/>
      <c r="F212" s="103"/>
      <c r="G212" s="103"/>
      <c r="H212" s="103"/>
      <c r="I212" s="103"/>
      <c r="J212" s="103"/>
      <c r="K212" s="103"/>
      <c r="L212" s="103"/>
      <c r="M212" s="103"/>
      <c r="N212" s="103"/>
      <c r="O212" s="103"/>
      <c r="P212" s="103"/>
      <c r="Q212" s="103"/>
      <c r="R212" s="103"/>
      <c r="S212" s="103"/>
      <c r="T212" s="103"/>
      <c r="U212" s="103"/>
      <c r="V212" s="103"/>
      <c r="W212" s="103"/>
    </row>
    <row r="213" spans="1:23" s="125" customFormat="1" ht="12.75">
      <c r="A213" s="94"/>
      <c r="B213" s="94"/>
      <c r="D213" s="126"/>
      <c r="E213" s="103"/>
      <c r="F213" s="103"/>
      <c r="G213" s="103"/>
      <c r="H213" s="103"/>
      <c r="I213" s="103"/>
      <c r="J213" s="103"/>
      <c r="K213" s="103"/>
      <c r="L213" s="103"/>
      <c r="M213" s="103"/>
      <c r="N213" s="103"/>
      <c r="O213" s="103"/>
      <c r="P213" s="103"/>
      <c r="Q213" s="103"/>
      <c r="R213" s="103"/>
      <c r="S213" s="103"/>
      <c r="T213" s="103"/>
      <c r="U213" s="103"/>
      <c r="V213" s="103"/>
      <c r="W213" s="103"/>
    </row>
    <row r="214" spans="1:23" s="125" customFormat="1" ht="12.75">
      <c r="A214" s="94"/>
      <c r="B214" s="94"/>
      <c r="D214" s="126"/>
      <c r="E214" s="103"/>
      <c r="F214" s="103"/>
      <c r="G214" s="103"/>
      <c r="H214" s="103"/>
      <c r="I214" s="103"/>
      <c r="J214" s="103"/>
      <c r="K214" s="103"/>
      <c r="L214" s="103"/>
      <c r="M214" s="103"/>
      <c r="N214" s="103"/>
      <c r="O214" s="103"/>
      <c r="P214" s="103"/>
      <c r="Q214" s="103"/>
      <c r="R214" s="103"/>
      <c r="S214" s="103"/>
      <c r="T214" s="103"/>
      <c r="U214" s="103"/>
      <c r="V214" s="103"/>
      <c r="W214" s="103"/>
    </row>
    <row r="215" spans="1:23" s="125" customFormat="1" ht="12.75">
      <c r="A215" s="94"/>
      <c r="B215" s="94"/>
      <c r="D215" s="126"/>
      <c r="E215" s="103"/>
      <c r="F215" s="103"/>
      <c r="G215" s="103"/>
      <c r="H215" s="103"/>
      <c r="I215" s="103"/>
      <c r="J215" s="103"/>
      <c r="K215" s="103"/>
      <c r="L215" s="103"/>
      <c r="M215" s="103"/>
      <c r="N215" s="103"/>
      <c r="O215" s="103"/>
      <c r="P215" s="103"/>
      <c r="Q215" s="103"/>
      <c r="R215" s="103"/>
      <c r="S215" s="103"/>
      <c r="T215" s="103"/>
      <c r="U215" s="103"/>
      <c r="V215" s="103"/>
      <c r="W215" s="103"/>
    </row>
    <row r="216" spans="1:23" s="125" customFormat="1" ht="12.75">
      <c r="A216" s="94"/>
      <c r="B216" s="94"/>
      <c r="D216" s="126"/>
      <c r="E216" s="103"/>
      <c r="F216" s="103"/>
      <c r="G216" s="103"/>
      <c r="H216" s="103"/>
      <c r="I216" s="103"/>
      <c r="J216" s="103"/>
      <c r="K216" s="103"/>
      <c r="L216" s="103"/>
      <c r="M216" s="103"/>
      <c r="N216" s="103"/>
      <c r="O216" s="103"/>
      <c r="P216" s="103"/>
      <c r="Q216" s="103"/>
      <c r="R216" s="103"/>
      <c r="S216" s="103"/>
      <c r="T216" s="103"/>
      <c r="U216" s="103"/>
      <c r="V216" s="103"/>
      <c r="W216" s="103"/>
    </row>
    <row r="217" spans="1:23" s="125" customFormat="1" ht="12.75">
      <c r="A217" s="94"/>
      <c r="B217" s="94"/>
      <c r="D217" s="126"/>
      <c r="E217" s="103"/>
      <c r="F217" s="103"/>
      <c r="G217" s="103"/>
      <c r="H217" s="103"/>
      <c r="I217" s="103"/>
      <c r="J217" s="103"/>
      <c r="K217" s="103"/>
      <c r="L217" s="103"/>
      <c r="M217" s="103"/>
      <c r="N217" s="103"/>
      <c r="O217" s="103"/>
      <c r="P217" s="103"/>
      <c r="Q217" s="103"/>
      <c r="R217" s="103"/>
      <c r="S217" s="103"/>
      <c r="T217" s="103"/>
      <c r="U217" s="103"/>
      <c r="V217" s="103"/>
      <c r="W217" s="103"/>
    </row>
    <row r="218" spans="1:23" s="125" customFormat="1" ht="12.75">
      <c r="A218" s="94"/>
      <c r="B218" s="94"/>
      <c r="D218" s="126"/>
      <c r="E218" s="103"/>
      <c r="F218" s="103"/>
      <c r="G218" s="103"/>
      <c r="H218" s="103"/>
      <c r="I218" s="103"/>
      <c r="J218" s="103"/>
      <c r="K218" s="103"/>
      <c r="L218" s="103"/>
      <c r="M218" s="103"/>
      <c r="N218" s="103"/>
      <c r="O218" s="103"/>
      <c r="P218" s="103"/>
      <c r="Q218" s="103"/>
      <c r="R218" s="103"/>
      <c r="S218" s="103"/>
      <c r="T218" s="103"/>
      <c r="U218" s="103"/>
      <c r="V218" s="103"/>
      <c r="W218" s="103"/>
    </row>
    <row r="219" spans="1:23" s="125" customFormat="1" ht="12.75">
      <c r="A219" s="94"/>
      <c r="B219" s="94"/>
      <c r="D219" s="126"/>
      <c r="E219" s="103"/>
      <c r="F219" s="103"/>
      <c r="G219" s="103"/>
      <c r="H219" s="103"/>
      <c r="I219" s="103"/>
      <c r="J219" s="103"/>
      <c r="K219" s="103"/>
      <c r="L219" s="103"/>
      <c r="M219" s="103"/>
      <c r="N219" s="103"/>
      <c r="O219" s="103"/>
      <c r="P219" s="103"/>
      <c r="Q219" s="103"/>
      <c r="R219" s="103"/>
      <c r="S219" s="103"/>
      <c r="T219" s="103"/>
      <c r="U219" s="103"/>
      <c r="V219" s="103"/>
      <c r="W219" s="103"/>
    </row>
    <row r="220" spans="1:23" s="125" customFormat="1" ht="12.75">
      <c r="A220" s="94"/>
      <c r="B220" s="94"/>
      <c r="D220" s="126"/>
      <c r="E220" s="103"/>
      <c r="F220" s="103"/>
      <c r="G220" s="103"/>
      <c r="H220" s="103"/>
      <c r="I220" s="103"/>
      <c r="J220" s="103"/>
      <c r="K220" s="103"/>
      <c r="L220" s="103"/>
      <c r="M220" s="103"/>
      <c r="N220" s="103"/>
      <c r="O220" s="103"/>
      <c r="P220" s="103"/>
      <c r="Q220" s="103"/>
      <c r="R220" s="103"/>
      <c r="S220" s="103"/>
      <c r="T220" s="103"/>
      <c r="U220" s="103"/>
      <c r="V220" s="103"/>
      <c r="W220" s="103"/>
    </row>
    <row r="221" spans="1:23" s="125" customFormat="1" ht="12.75">
      <c r="A221" s="94"/>
      <c r="B221" s="94"/>
      <c r="D221" s="126"/>
      <c r="E221" s="103"/>
      <c r="F221" s="103"/>
      <c r="G221" s="103"/>
      <c r="H221" s="103"/>
      <c r="I221" s="103"/>
      <c r="J221" s="103"/>
      <c r="K221" s="103"/>
      <c r="L221" s="103"/>
      <c r="M221" s="103"/>
      <c r="N221" s="103"/>
      <c r="O221" s="103"/>
      <c r="P221" s="103"/>
      <c r="Q221" s="103"/>
      <c r="R221" s="103"/>
      <c r="S221" s="103"/>
      <c r="T221" s="103"/>
      <c r="U221" s="103"/>
      <c r="V221" s="103"/>
      <c r="W221" s="103"/>
    </row>
    <row r="222" spans="1:23" s="125" customFormat="1" ht="12.75">
      <c r="A222" s="94"/>
      <c r="B222" s="94"/>
      <c r="D222" s="126"/>
      <c r="E222" s="103"/>
      <c r="F222" s="103"/>
      <c r="G222" s="103"/>
      <c r="H222" s="103"/>
      <c r="I222" s="103"/>
      <c r="J222" s="103"/>
      <c r="K222" s="103"/>
      <c r="L222" s="103"/>
      <c r="M222" s="103"/>
      <c r="N222" s="103"/>
      <c r="O222" s="103"/>
      <c r="P222" s="103"/>
      <c r="Q222" s="103"/>
      <c r="R222" s="103"/>
      <c r="S222" s="103"/>
      <c r="T222" s="103"/>
      <c r="U222" s="103"/>
      <c r="V222" s="103"/>
      <c r="W222" s="103"/>
    </row>
    <row r="223" spans="1:23" s="125" customFormat="1" ht="12.75">
      <c r="A223" s="94"/>
      <c r="B223" s="94"/>
      <c r="D223" s="126"/>
      <c r="E223" s="103"/>
      <c r="F223" s="103"/>
      <c r="G223" s="103"/>
      <c r="H223" s="103"/>
      <c r="I223" s="103"/>
      <c r="J223" s="103"/>
      <c r="K223" s="103"/>
      <c r="L223" s="103"/>
      <c r="M223" s="103"/>
      <c r="N223" s="103"/>
      <c r="O223" s="103"/>
      <c r="P223" s="103"/>
      <c r="Q223" s="103"/>
      <c r="R223" s="103"/>
      <c r="S223" s="103"/>
      <c r="T223" s="103"/>
      <c r="U223" s="103"/>
      <c r="V223" s="103"/>
      <c r="W223" s="103"/>
    </row>
    <row r="224" spans="1:23" s="125" customFormat="1" ht="12.75">
      <c r="A224" s="94"/>
      <c r="B224" s="94"/>
      <c r="D224" s="126"/>
      <c r="E224" s="103"/>
      <c r="F224" s="103"/>
      <c r="G224" s="103"/>
      <c r="H224" s="103"/>
      <c r="I224" s="103"/>
      <c r="J224" s="103"/>
      <c r="K224" s="103"/>
      <c r="L224" s="103"/>
      <c r="M224" s="103"/>
      <c r="N224" s="103"/>
      <c r="O224" s="103"/>
      <c r="P224" s="103"/>
      <c r="Q224" s="103"/>
      <c r="R224" s="103"/>
      <c r="S224" s="103"/>
      <c r="T224" s="103"/>
      <c r="U224" s="103"/>
      <c r="V224" s="103"/>
      <c r="W224" s="103"/>
    </row>
    <row r="225" spans="1:23" s="125" customFormat="1" ht="12.75">
      <c r="A225" s="94"/>
      <c r="B225" s="94"/>
      <c r="D225" s="126"/>
      <c r="E225" s="103"/>
      <c r="F225" s="103"/>
      <c r="G225" s="103"/>
      <c r="H225" s="103"/>
      <c r="I225" s="103"/>
      <c r="J225" s="103"/>
      <c r="K225" s="103"/>
      <c r="L225" s="103"/>
      <c r="M225" s="103"/>
      <c r="N225" s="103"/>
      <c r="O225" s="103"/>
      <c r="P225" s="103"/>
      <c r="Q225" s="103"/>
      <c r="R225" s="103"/>
      <c r="S225" s="103"/>
      <c r="T225" s="103"/>
      <c r="U225" s="103"/>
      <c r="V225" s="103"/>
      <c r="W225" s="103"/>
    </row>
    <row r="226" spans="1:23" s="125" customFormat="1" ht="12.75">
      <c r="A226" s="94"/>
      <c r="B226" s="94"/>
      <c r="D226" s="126"/>
      <c r="E226" s="103"/>
      <c r="F226" s="103"/>
      <c r="G226" s="103"/>
      <c r="H226" s="103"/>
      <c r="I226" s="103"/>
      <c r="J226" s="103"/>
      <c r="K226" s="103"/>
      <c r="L226" s="103"/>
      <c r="M226" s="103"/>
      <c r="N226" s="103"/>
      <c r="O226" s="103"/>
      <c r="P226" s="103"/>
      <c r="Q226" s="103"/>
      <c r="R226" s="103"/>
      <c r="S226" s="103"/>
      <c r="T226" s="103"/>
      <c r="U226" s="103"/>
      <c r="V226" s="103"/>
      <c r="W226" s="103"/>
    </row>
    <row r="227" spans="1:23" s="125" customFormat="1" ht="12.75">
      <c r="A227" s="94"/>
      <c r="B227" s="94"/>
      <c r="D227" s="126"/>
      <c r="E227" s="103"/>
      <c r="F227" s="103"/>
      <c r="G227" s="103"/>
      <c r="H227" s="103"/>
      <c r="I227" s="103"/>
      <c r="J227" s="103"/>
      <c r="K227" s="103"/>
      <c r="L227" s="103"/>
      <c r="M227" s="103"/>
      <c r="N227" s="103"/>
      <c r="O227" s="103"/>
      <c r="P227" s="103"/>
      <c r="Q227" s="103"/>
      <c r="R227" s="103"/>
      <c r="S227" s="103"/>
      <c r="T227" s="103"/>
      <c r="U227" s="103"/>
      <c r="V227" s="103"/>
      <c r="W227" s="103"/>
    </row>
    <row r="228" spans="1:23" s="125" customFormat="1" ht="12.75">
      <c r="A228" s="94"/>
      <c r="B228" s="94"/>
      <c r="D228" s="126"/>
      <c r="E228" s="103"/>
      <c r="F228" s="103"/>
      <c r="G228" s="103"/>
      <c r="H228" s="103"/>
      <c r="I228" s="103"/>
      <c r="J228" s="103"/>
      <c r="K228" s="103"/>
      <c r="L228" s="103"/>
      <c r="M228" s="103"/>
      <c r="N228" s="103"/>
      <c r="O228" s="103"/>
      <c r="P228" s="103"/>
      <c r="Q228" s="103"/>
      <c r="R228" s="103"/>
      <c r="S228" s="103"/>
      <c r="T228" s="103"/>
      <c r="U228" s="103"/>
      <c r="V228" s="103"/>
      <c r="W228" s="103"/>
    </row>
    <row r="229" spans="1:23" s="125" customFormat="1" ht="12.75">
      <c r="A229" s="94"/>
      <c r="B229" s="94"/>
      <c r="D229" s="126"/>
      <c r="E229" s="103"/>
      <c r="F229" s="103"/>
      <c r="G229" s="103"/>
      <c r="H229" s="103"/>
      <c r="I229" s="103"/>
      <c r="J229" s="103"/>
      <c r="K229" s="103"/>
      <c r="L229" s="103"/>
      <c r="M229" s="103"/>
      <c r="N229" s="103"/>
      <c r="O229" s="103"/>
      <c r="P229" s="103"/>
      <c r="Q229" s="103"/>
      <c r="R229" s="103"/>
      <c r="S229" s="103"/>
      <c r="T229" s="103"/>
      <c r="U229" s="103"/>
      <c r="V229" s="103"/>
      <c r="W229" s="103"/>
    </row>
    <row r="230" spans="1:23" s="125" customFormat="1" ht="12.75">
      <c r="A230" s="94"/>
      <c r="B230" s="94"/>
      <c r="D230" s="126"/>
      <c r="E230" s="103"/>
      <c r="F230" s="103"/>
      <c r="G230" s="103"/>
      <c r="H230" s="103"/>
      <c r="I230" s="103"/>
      <c r="J230" s="103"/>
      <c r="K230" s="103"/>
      <c r="L230" s="103"/>
      <c r="M230" s="103"/>
      <c r="N230" s="103"/>
      <c r="O230" s="103"/>
      <c r="P230" s="103"/>
      <c r="Q230" s="103"/>
      <c r="R230" s="103"/>
      <c r="S230" s="103"/>
      <c r="T230" s="103"/>
      <c r="U230" s="103"/>
      <c r="V230" s="103"/>
      <c r="W230" s="103"/>
    </row>
    <row r="231" spans="1:23" s="125" customFormat="1" ht="12.75">
      <c r="A231" s="94"/>
      <c r="B231" s="94"/>
      <c r="D231" s="126"/>
      <c r="E231" s="103"/>
      <c r="F231" s="103"/>
      <c r="G231" s="103"/>
      <c r="H231" s="103"/>
      <c r="I231" s="103"/>
      <c r="J231" s="103"/>
      <c r="K231" s="103"/>
      <c r="L231" s="103"/>
      <c r="M231" s="103"/>
      <c r="N231" s="103"/>
      <c r="O231" s="103"/>
      <c r="P231" s="103"/>
      <c r="Q231" s="103"/>
      <c r="R231" s="103"/>
      <c r="S231" s="103"/>
      <c r="T231" s="103"/>
      <c r="U231" s="103"/>
      <c r="V231" s="103"/>
      <c r="W231" s="103"/>
    </row>
    <row r="232" spans="1:23" s="125" customFormat="1" ht="12.75">
      <c r="A232" s="94"/>
      <c r="B232" s="94"/>
      <c r="D232" s="126"/>
      <c r="E232" s="103"/>
      <c r="F232" s="103"/>
      <c r="G232" s="103"/>
      <c r="H232" s="103"/>
      <c r="I232" s="103"/>
      <c r="J232" s="103"/>
      <c r="K232" s="103"/>
      <c r="L232" s="103"/>
      <c r="M232" s="103"/>
      <c r="N232" s="103"/>
      <c r="O232" s="103"/>
      <c r="P232" s="103"/>
      <c r="Q232" s="103"/>
      <c r="R232" s="103"/>
      <c r="S232" s="103"/>
      <c r="T232" s="103"/>
      <c r="U232" s="103"/>
      <c r="V232" s="103"/>
      <c r="W232" s="103"/>
    </row>
    <row r="233" spans="1:23" s="125" customFormat="1" ht="12.75">
      <c r="A233" s="94"/>
      <c r="B233" s="94"/>
      <c r="D233" s="126"/>
      <c r="E233" s="103"/>
      <c r="F233" s="103"/>
      <c r="G233" s="103"/>
      <c r="H233" s="103"/>
      <c r="I233" s="103"/>
      <c r="J233" s="103"/>
      <c r="K233" s="103"/>
      <c r="L233" s="103"/>
      <c r="M233" s="103"/>
      <c r="N233" s="103"/>
      <c r="O233" s="103"/>
      <c r="P233" s="103"/>
      <c r="Q233" s="103"/>
      <c r="R233" s="103"/>
      <c r="S233" s="103"/>
      <c r="T233" s="103"/>
      <c r="U233" s="103"/>
      <c r="V233" s="103"/>
      <c r="W233" s="103"/>
    </row>
    <row r="234" spans="1:23" s="125" customFormat="1" ht="12.75">
      <c r="A234" s="94"/>
      <c r="B234" s="94"/>
      <c r="D234" s="126"/>
      <c r="E234" s="103"/>
      <c r="F234" s="103"/>
      <c r="G234" s="103"/>
      <c r="H234" s="103"/>
      <c r="I234" s="103"/>
      <c r="J234" s="103"/>
      <c r="K234" s="103"/>
      <c r="L234" s="103"/>
      <c r="M234" s="103"/>
      <c r="N234" s="103"/>
      <c r="O234" s="103"/>
      <c r="P234" s="103"/>
      <c r="Q234" s="103"/>
      <c r="R234" s="103"/>
      <c r="S234" s="103"/>
      <c r="T234" s="103"/>
      <c r="U234" s="103"/>
      <c r="V234" s="103"/>
      <c r="W234" s="103"/>
    </row>
    <row r="235" spans="1:23" s="125" customFormat="1" ht="12.75">
      <c r="A235" s="94"/>
      <c r="B235" s="94"/>
      <c r="D235" s="126"/>
      <c r="E235" s="103"/>
      <c r="F235" s="103"/>
      <c r="G235" s="103"/>
      <c r="H235" s="103"/>
      <c r="I235" s="103"/>
      <c r="J235" s="103"/>
      <c r="K235" s="103"/>
      <c r="L235" s="103"/>
      <c r="M235" s="103"/>
      <c r="N235" s="103"/>
      <c r="O235" s="103"/>
      <c r="P235" s="103"/>
      <c r="Q235" s="103"/>
      <c r="R235" s="103"/>
      <c r="S235" s="103"/>
      <c r="T235" s="103"/>
      <c r="U235" s="103"/>
      <c r="V235" s="103"/>
      <c r="W235" s="103"/>
    </row>
    <row r="236" spans="1:23" s="125" customFormat="1" ht="12.75">
      <c r="A236" s="94"/>
      <c r="B236" s="94"/>
      <c r="D236" s="126"/>
      <c r="E236" s="103"/>
      <c r="F236" s="103"/>
      <c r="G236" s="103"/>
      <c r="H236" s="103"/>
      <c r="I236" s="103"/>
      <c r="J236" s="103"/>
      <c r="K236" s="103"/>
      <c r="L236" s="103"/>
      <c r="M236" s="103"/>
      <c r="N236" s="103"/>
      <c r="O236" s="103"/>
      <c r="P236" s="103"/>
      <c r="Q236" s="103"/>
      <c r="R236" s="103"/>
      <c r="S236" s="103"/>
      <c r="T236" s="103"/>
      <c r="U236" s="103"/>
      <c r="V236" s="103"/>
      <c r="W236" s="103"/>
    </row>
    <row r="237" spans="1:23" s="125" customFormat="1" ht="12.75">
      <c r="A237" s="94"/>
      <c r="B237" s="94"/>
      <c r="D237" s="126"/>
      <c r="E237" s="103"/>
      <c r="F237" s="103"/>
      <c r="G237" s="103"/>
      <c r="H237" s="103"/>
      <c r="I237" s="103"/>
      <c r="J237" s="103"/>
      <c r="K237" s="103"/>
      <c r="L237" s="103"/>
      <c r="M237" s="103"/>
      <c r="N237" s="103"/>
      <c r="O237" s="103"/>
      <c r="P237" s="103"/>
      <c r="Q237" s="103"/>
      <c r="R237" s="103"/>
      <c r="S237" s="103"/>
      <c r="T237" s="103"/>
      <c r="U237" s="103"/>
      <c r="V237" s="103"/>
      <c r="W237" s="103"/>
    </row>
    <row r="238" spans="1:23" s="125" customFormat="1" ht="12.75">
      <c r="A238" s="94"/>
      <c r="B238" s="94"/>
      <c r="D238" s="126"/>
      <c r="E238" s="103"/>
      <c r="F238" s="103"/>
      <c r="G238" s="103"/>
      <c r="H238" s="103"/>
      <c r="I238" s="103"/>
      <c r="J238" s="103"/>
      <c r="K238" s="103"/>
      <c r="L238" s="103"/>
      <c r="M238" s="103"/>
      <c r="N238" s="103"/>
      <c r="O238" s="103"/>
      <c r="P238" s="103"/>
      <c r="Q238" s="103"/>
      <c r="R238" s="103"/>
      <c r="S238" s="103"/>
      <c r="T238" s="103"/>
      <c r="U238" s="103"/>
      <c r="V238" s="103"/>
      <c r="W238" s="103"/>
    </row>
    <row r="239" spans="1:23" s="125" customFormat="1" ht="12.75">
      <c r="A239" s="94"/>
      <c r="B239" s="94"/>
      <c r="D239" s="126"/>
      <c r="E239" s="103"/>
      <c r="F239" s="103"/>
      <c r="G239" s="103"/>
      <c r="H239" s="103"/>
      <c r="I239" s="103"/>
      <c r="J239" s="103"/>
      <c r="K239" s="103"/>
      <c r="L239" s="103"/>
      <c r="M239" s="103"/>
      <c r="N239" s="103"/>
      <c r="O239" s="103"/>
      <c r="P239" s="103"/>
      <c r="Q239" s="103"/>
      <c r="R239" s="103"/>
      <c r="S239" s="103"/>
      <c r="T239" s="103"/>
      <c r="U239" s="103"/>
      <c r="V239" s="103"/>
      <c r="W239" s="103"/>
    </row>
    <row r="240" spans="1:23" s="125" customFormat="1" ht="12.75">
      <c r="A240" s="94"/>
      <c r="B240" s="94"/>
      <c r="D240" s="126"/>
      <c r="E240" s="103"/>
      <c r="F240" s="103"/>
      <c r="G240" s="103"/>
      <c r="H240" s="103"/>
      <c r="I240" s="103"/>
      <c r="J240" s="103"/>
      <c r="K240" s="103"/>
      <c r="L240" s="103"/>
      <c r="M240" s="103"/>
      <c r="N240" s="103"/>
      <c r="O240" s="103"/>
      <c r="P240" s="103"/>
      <c r="Q240" s="103"/>
      <c r="R240" s="103"/>
      <c r="S240" s="103"/>
      <c r="T240" s="103"/>
      <c r="U240" s="103"/>
      <c r="V240" s="103"/>
      <c r="W240" s="103"/>
    </row>
    <row r="241" spans="1:23" s="125" customFormat="1" ht="12.75">
      <c r="A241" s="94"/>
      <c r="B241" s="94"/>
      <c r="D241" s="126"/>
      <c r="E241" s="103"/>
      <c r="F241" s="103"/>
      <c r="G241" s="103"/>
      <c r="H241" s="103"/>
      <c r="I241" s="103"/>
      <c r="J241" s="103"/>
      <c r="K241" s="103"/>
      <c r="L241" s="103"/>
      <c r="M241" s="103"/>
      <c r="N241" s="103"/>
      <c r="O241" s="103"/>
      <c r="P241" s="103"/>
      <c r="Q241" s="103"/>
      <c r="R241" s="103"/>
      <c r="S241" s="103"/>
      <c r="T241" s="103"/>
      <c r="U241" s="103"/>
      <c r="V241" s="103"/>
      <c r="W241" s="103"/>
    </row>
    <row r="242" spans="1:23" s="125" customFormat="1" ht="12.75">
      <c r="A242" s="94"/>
      <c r="B242" s="94"/>
      <c r="D242" s="126"/>
      <c r="E242" s="103"/>
      <c r="F242" s="103"/>
      <c r="G242" s="103"/>
      <c r="H242" s="103"/>
      <c r="I242" s="103"/>
      <c r="J242" s="103"/>
      <c r="K242" s="103"/>
      <c r="L242" s="103"/>
      <c r="M242" s="103"/>
      <c r="N242" s="103"/>
      <c r="O242" s="103"/>
      <c r="P242" s="103"/>
      <c r="Q242" s="103"/>
      <c r="R242" s="103"/>
      <c r="S242" s="103"/>
      <c r="T242" s="103"/>
      <c r="U242" s="103"/>
      <c r="V242" s="103"/>
      <c r="W242" s="103"/>
    </row>
    <row r="243" spans="1:23" s="125" customFormat="1" ht="12.75">
      <c r="A243" s="94"/>
      <c r="B243" s="94"/>
      <c r="D243" s="126"/>
      <c r="E243" s="103"/>
      <c r="F243" s="103"/>
      <c r="G243" s="103"/>
      <c r="H243" s="103"/>
      <c r="I243" s="103"/>
      <c r="J243" s="103"/>
      <c r="K243" s="103"/>
      <c r="L243" s="103"/>
      <c r="M243" s="103"/>
      <c r="N243" s="103"/>
      <c r="O243" s="103"/>
      <c r="P243" s="103"/>
      <c r="Q243" s="103"/>
      <c r="R243" s="103"/>
      <c r="S243" s="103"/>
      <c r="T243" s="103"/>
      <c r="U243" s="103"/>
      <c r="V243" s="103"/>
      <c r="W243" s="103"/>
    </row>
    <row r="244" spans="1:23" s="125" customFormat="1" ht="12.75">
      <c r="A244" s="94"/>
      <c r="B244" s="94"/>
      <c r="D244" s="126"/>
      <c r="E244" s="103"/>
      <c r="F244" s="103"/>
      <c r="G244" s="103"/>
      <c r="H244" s="103"/>
      <c r="I244" s="103"/>
      <c r="J244" s="103"/>
      <c r="K244" s="103"/>
      <c r="L244" s="103"/>
      <c r="M244" s="103"/>
      <c r="N244" s="103"/>
      <c r="O244" s="103"/>
      <c r="P244" s="103"/>
      <c r="Q244" s="103"/>
      <c r="R244" s="103"/>
      <c r="S244" s="103"/>
      <c r="T244" s="103"/>
      <c r="U244" s="103"/>
      <c r="V244" s="103"/>
      <c r="W244" s="103"/>
    </row>
    <row r="245" spans="1:23" s="125" customFormat="1" ht="12.75">
      <c r="A245" s="94"/>
      <c r="B245" s="94"/>
      <c r="D245" s="126"/>
      <c r="E245" s="103"/>
      <c r="F245" s="103"/>
      <c r="G245" s="103"/>
      <c r="H245" s="103"/>
      <c r="I245" s="103"/>
      <c r="J245" s="103"/>
      <c r="K245" s="103"/>
      <c r="L245" s="103"/>
      <c r="M245" s="103"/>
      <c r="N245" s="103"/>
      <c r="O245" s="103"/>
      <c r="P245" s="103"/>
      <c r="Q245" s="103"/>
      <c r="R245" s="103"/>
      <c r="S245" s="103"/>
      <c r="T245" s="103"/>
      <c r="U245" s="103"/>
      <c r="V245" s="103"/>
      <c r="W245" s="103"/>
    </row>
    <row r="246" spans="1:23" s="125" customFormat="1" ht="12.75">
      <c r="A246" s="94"/>
      <c r="B246" s="94"/>
      <c r="D246" s="126"/>
      <c r="E246" s="103"/>
      <c r="F246" s="103"/>
      <c r="G246" s="103"/>
      <c r="H246" s="103"/>
      <c r="I246" s="103"/>
      <c r="J246" s="103"/>
      <c r="K246" s="103"/>
      <c r="L246" s="103"/>
      <c r="M246" s="103"/>
      <c r="N246" s="103"/>
      <c r="O246" s="103"/>
      <c r="P246" s="103"/>
      <c r="Q246" s="103"/>
      <c r="R246" s="103"/>
      <c r="S246" s="103"/>
      <c r="T246" s="103"/>
      <c r="U246" s="103"/>
      <c r="V246" s="103"/>
      <c r="W246" s="103"/>
    </row>
    <row r="247" spans="1:23" s="125" customFormat="1" ht="12.75">
      <c r="A247" s="94"/>
      <c r="B247" s="94"/>
      <c r="D247" s="126"/>
      <c r="E247" s="103"/>
      <c r="F247" s="103"/>
      <c r="G247" s="103"/>
      <c r="H247" s="103"/>
      <c r="I247" s="103"/>
      <c r="J247" s="103"/>
      <c r="K247" s="103"/>
      <c r="L247" s="103"/>
      <c r="M247" s="103"/>
      <c r="N247" s="103"/>
      <c r="O247" s="103"/>
      <c r="P247" s="103"/>
      <c r="Q247" s="103"/>
      <c r="R247" s="103"/>
      <c r="S247" s="103"/>
      <c r="T247" s="103"/>
      <c r="U247" s="103"/>
      <c r="V247" s="103"/>
      <c r="W247" s="103"/>
    </row>
    <row r="248" spans="1:23" s="125" customFormat="1" ht="12.75">
      <c r="A248" s="94"/>
      <c r="B248" s="94"/>
      <c r="D248" s="126"/>
      <c r="E248" s="103"/>
      <c r="F248" s="103"/>
      <c r="G248" s="103"/>
      <c r="H248" s="103"/>
      <c r="I248" s="103"/>
      <c r="J248" s="103"/>
      <c r="K248" s="103"/>
      <c r="L248" s="103"/>
      <c r="M248" s="103"/>
      <c r="N248" s="103"/>
      <c r="O248" s="103"/>
      <c r="P248" s="103"/>
      <c r="Q248" s="103"/>
      <c r="R248" s="103"/>
      <c r="S248" s="103"/>
      <c r="T248" s="103"/>
      <c r="U248" s="103"/>
      <c r="V248" s="103"/>
      <c r="W248" s="103"/>
    </row>
    <row r="249" spans="1:23" s="125" customFormat="1" ht="12.75">
      <c r="A249" s="94"/>
      <c r="B249" s="94"/>
      <c r="D249" s="126"/>
      <c r="E249" s="103"/>
      <c r="F249" s="103"/>
      <c r="G249" s="103"/>
      <c r="H249" s="103"/>
      <c r="I249" s="103"/>
      <c r="J249" s="103"/>
      <c r="K249" s="103"/>
      <c r="L249" s="103"/>
      <c r="M249" s="103"/>
      <c r="N249" s="103"/>
      <c r="O249" s="103"/>
      <c r="P249" s="103"/>
      <c r="Q249" s="103"/>
      <c r="R249" s="103"/>
      <c r="S249" s="103"/>
      <c r="T249" s="103"/>
      <c r="U249" s="103"/>
      <c r="V249" s="103"/>
      <c r="W249" s="103"/>
    </row>
    <row r="250" spans="1:23" s="125" customFormat="1" ht="12.75">
      <c r="A250" s="94"/>
      <c r="B250" s="94"/>
      <c r="D250" s="126"/>
      <c r="E250" s="103"/>
      <c r="F250" s="103"/>
      <c r="G250" s="103"/>
      <c r="H250" s="103"/>
      <c r="I250" s="103"/>
      <c r="J250" s="103"/>
      <c r="K250" s="103"/>
      <c r="L250" s="103"/>
      <c r="M250" s="103"/>
      <c r="N250" s="103"/>
      <c r="O250" s="103"/>
      <c r="P250" s="103"/>
      <c r="Q250" s="103"/>
      <c r="R250" s="103"/>
      <c r="S250" s="103"/>
      <c r="T250" s="103"/>
      <c r="U250" s="103"/>
      <c r="V250" s="103"/>
      <c r="W250" s="103"/>
    </row>
    <row r="251" spans="1:23" s="125" customFormat="1" ht="12.75">
      <c r="A251" s="94"/>
      <c r="B251" s="94"/>
      <c r="D251" s="126"/>
      <c r="E251" s="103"/>
      <c r="F251" s="103"/>
      <c r="G251" s="103"/>
      <c r="H251" s="103"/>
      <c r="I251" s="103"/>
      <c r="J251" s="103"/>
      <c r="K251" s="103"/>
      <c r="L251" s="103"/>
      <c r="M251" s="103"/>
      <c r="N251" s="103"/>
      <c r="O251" s="103"/>
      <c r="P251" s="103"/>
      <c r="Q251" s="103"/>
      <c r="R251" s="103"/>
      <c r="S251" s="103"/>
      <c r="T251" s="103"/>
      <c r="U251" s="103"/>
      <c r="V251" s="103"/>
      <c r="W251" s="103"/>
    </row>
    <row r="252" spans="1:23" s="125" customFormat="1" ht="12.75">
      <c r="A252" s="94"/>
      <c r="B252" s="94"/>
      <c r="D252" s="126"/>
      <c r="E252" s="103"/>
      <c r="F252" s="103"/>
      <c r="G252" s="103"/>
      <c r="H252" s="103"/>
      <c r="I252" s="103"/>
      <c r="J252" s="103"/>
      <c r="K252" s="103"/>
      <c r="L252" s="103"/>
      <c r="M252" s="103"/>
      <c r="N252" s="103"/>
      <c r="O252" s="103"/>
      <c r="P252" s="103"/>
      <c r="Q252" s="103"/>
      <c r="R252" s="103"/>
      <c r="S252" s="103"/>
      <c r="T252" s="103"/>
      <c r="U252" s="103"/>
      <c r="V252" s="103"/>
      <c r="W252" s="103"/>
    </row>
    <row r="253" spans="1:23" s="125" customFormat="1" ht="12.75">
      <c r="A253" s="94"/>
      <c r="B253" s="94"/>
      <c r="D253" s="126"/>
      <c r="E253" s="103"/>
      <c r="F253" s="103"/>
      <c r="G253" s="103"/>
      <c r="H253" s="103"/>
      <c r="I253" s="103"/>
      <c r="J253" s="103"/>
      <c r="K253" s="103"/>
      <c r="L253" s="103"/>
      <c r="M253" s="103"/>
      <c r="N253" s="103"/>
      <c r="O253" s="103"/>
      <c r="P253" s="103"/>
      <c r="Q253" s="103"/>
      <c r="R253" s="103"/>
      <c r="S253" s="103"/>
      <c r="T253" s="103"/>
      <c r="U253" s="103"/>
      <c r="V253" s="103"/>
      <c r="W253" s="103"/>
    </row>
    <row r="254" spans="1:23" s="125" customFormat="1" ht="12.75">
      <c r="A254" s="94"/>
      <c r="B254" s="94"/>
      <c r="D254" s="126"/>
      <c r="E254" s="103"/>
      <c r="F254" s="103"/>
      <c r="G254" s="103"/>
      <c r="H254" s="103"/>
      <c r="I254" s="103"/>
      <c r="J254" s="103"/>
      <c r="K254" s="103"/>
      <c r="L254" s="103"/>
      <c r="M254" s="103"/>
      <c r="N254" s="103"/>
      <c r="O254" s="103"/>
      <c r="P254" s="103"/>
      <c r="Q254" s="103"/>
      <c r="R254" s="103"/>
      <c r="S254" s="103"/>
      <c r="T254" s="103"/>
      <c r="U254" s="103"/>
      <c r="V254" s="103"/>
      <c r="W254" s="103"/>
    </row>
    <row r="255" spans="1:23" s="125" customFormat="1" ht="12.75">
      <c r="A255" s="94"/>
      <c r="B255" s="94"/>
      <c r="D255" s="126"/>
      <c r="E255" s="103"/>
      <c r="F255" s="103"/>
      <c r="G255" s="103"/>
      <c r="H255" s="103"/>
      <c r="I255" s="103"/>
      <c r="J255" s="103"/>
      <c r="K255" s="103"/>
      <c r="L255" s="103"/>
      <c r="M255" s="103"/>
      <c r="N255" s="103"/>
      <c r="O255" s="103"/>
      <c r="P255" s="103"/>
      <c r="Q255" s="103"/>
      <c r="R255" s="103"/>
      <c r="S255" s="103"/>
      <c r="T255" s="103"/>
      <c r="U255" s="103"/>
      <c r="V255" s="103"/>
      <c r="W255" s="103"/>
    </row>
    <row r="256" spans="1:23" s="125" customFormat="1" ht="12.75">
      <c r="A256" s="94"/>
      <c r="B256" s="94"/>
      <c r="D256" s="126"/>
      <c r="E256" s="103"/>
      <c r="F256" s="103"/>
      <c r="G256" s="103"/>
      <c r="H256" s="103"/>
      <c r="I256" s="103"/>
      <c r="J256" s="103"/>
      <c r="K256" s="103"/>
      <c r="L256" s="103"/>
      <c r="M256" s="103"/>
      <c r="N256" s="103"/>
      <c r="O256" s="103"/>
      <c r="P256" s="103"/>
      <c r="Q256" s="103"/>
      <c r="R256" s="103"/>
      <c r="S256" s="103"/>
      <c r="T256" s="103"/>
      <c r="U256" s="103"/>
      <c r="V256" s="103"/>
      <c r="W256" s="103"/>
    </row>
    <row r="257" spans="1:23" s="125" customFormat="1" ht="12.75">
      <c r="A257" s="94"/>
      <c r="B257" s="94"/>
      <c r="D257" s="126"/>
      <c r="E257" s="103"/>
      <c r="F257" s="103"/>
      <c r="G257" s="103"/>
      <c r="H257" s="103"/>
      <c r="I257" s="103"/>
      <c r="J257" s="103"/>
      <c r="K257" s="103"/>
      <c r="L257" s="103"/>
      <c r="M257" s="103"/>
      <c r="N257" s="103"/>
      <c r="O257" s="103"/>
      <c r="P257" s="103"/>
      <c r="Q257" s="103"/>
      <c r="R257" s="103"/>
      <c r="S257" s="103"/>
      <c r="T257" s="103"/>
      <c r="U257" s="103"/>
      <c r="V257" s="103"/>
      <c r="W257" s="103"/>
    </row>
    <row r="258" spans="1:23" s="125" customFormat="1" ht="12.75">
      <c r="A258" s="94"/>
      <c r="B258" s="94"/>
      <c r="D258" s="126"/>
      <c r="E258" s="103"/>
      <c r="F258" s="103"/>
      <c r="G258" s="103"/>
      <c r="H258" s="103"/>
      <c r="I258" s="103"/>
      <c r="J258" s="103"/>
      <c r="K258" s="103"/>
      <c r="L258" s="103"/>
      <c r="M258" s="103"/>
      <c r="N258" s="103"/>
      <c r="O258" s="103"/>
      <c r="P258" s="103"/>
      <c r="Q258" s="103"/>
      <c r="R258" s="103"/>
      <c r="S258" s="103"/>
      <c r="T258" s="103"/>
      <c r="U258" s="103"/>
      <c r="V258" s="103"/>
      <c r="W258" s="103"/>
    </row>
    <row r="259" spans="1:23" s="125" customFormat="1" ht="12.75">
      <c r="A259" s="94"/>
      <c r="B259" s="94"/>
      <c r="D259" s="126"/>
      <c r="E259" s="103"/>
      <c r="F259" s="103"/>
      <c r="G259" s="103"/>
      <c r="H259" s="103"/>
      <c r="I259" s="103"/>
      <c r="J259" s="103"/>
      <c r="K259" s="103"/>
      <c r="L259" s="103"/>
      <c r="M259" s="103"/>
      <c r="N259" s="103"/>
      <c r="O259" s="103"/>
      <c r="P259" s="103"/>
      <c r="Q259" s="103"/>
      <c r="R259" s="103"/>
      <c r="S259" s="103"/>
      <c r="T259" s="103"/>
      <c r="U259" s="103"/>
      <c r="V259" s="103"/>
      <c r="W259" s="103"/>
    </row>
    <row r="260" spans="1:23" s="125" customFormat="1" ht="12.75">
      <c r="A260" s="94"/>
      <c r="B260" s="94"/>
      <c r="D260" s="126"/>
      <c r="E260" s="103"/>
      <c r="F260" s="103"/>
      <c r="G260" s="103"/>
      <c r="H260" s="103"/>
      <c r="I260" s="103"/>
      <c r="J260" s="103"/>
      <c r="K260" s="103"/>
      <c r="L260" s="103"/>
      <c r="M260" s="103"/>
      <c r="N260" s="103"/>
      <c r="O260" s="103"/>
      <c r="P260" s="103"/>
      <c r="Q260" s="103"/>
      <c r="R260" s="103"/>
      <c r="S260" s="103"/>
      <c r="T260" s="103"/>
      <c r="U260" s="103"/>
      <c r="V260" s="103"/>
      <c r="W260" s="103"/>
    </row>
    <row r="261" spans="1:23" s="125" customFormat="1" ht="12.75">
      <c r="A261" s="94"/>
      <c r="B261" s="94"/>
      <c r="D261" s="126"/>
      <c r="E261" s="103"/>
      <c r="F261" s="103"/>
      <c r="G261" s="103"/>
      <c r="H261" s="103"/>
      <c r="I261" s="103"/>
      <c r="J261" s="103"/>
      <c r="K261" s="103"/>
      <c r="L261" s="103"/>
      <c r="M261" s="103"/>
      <c r="N261" s="103"/>
      <c r="O261" s="103"/>
      <c r="P261" s="103"/>
      <c r="Q261" s="103"/>
      <c r="R261" s="103"/>
      <c r="S261" s="103"/>
      <c r="T261" s="103"/>
      <c r="U261" s="103"/>
      <c r="V261" s="103"/>
      <c r="W261" s="103"/>
    </row>
    <row r="262" spans="1:23" s="125" customFormat="1" ht="12.75">
      <c r="A262" s="94"/>
      <c r="B262" s="94"/>
      <c r="D262" s="126"/>
      <c r="E262" s="103"/>
      <c r="F262" s="103"/>
      <c r="G262" s="103"/>
      <c r="H262" s="103"/>
      <c r="I262" s="103"/>
      <c r="J262" s="103"/>
      <c r="K262" s="103"/>
      <c r="L262" s="103"/>
      <c r="M262" s="103"/>
      <c r="N262" s="103"/>
      <c r="O262" s="103"/>
      <c r="P262" s="103"/>
      <c r="Q262" s="103"/>
      <c r="R262" s="103"/>
      <c r="S262" s="103"/>
      <c r="T262" s="103"/>
      <c r="U262" s="103"/>
      <c r="V262" s="103"/>
      <c r="W262" s="103"/>
    </row>
    <row r="263" spans="1:23" s="125" customFormat="1" ht="12.75">
      <c r="A263" s="94"/>
      <c r="B263" s="94"/>
      <c r="D263" s="126"/>
      <c r="E263" s="103"/>
      <c r="F263" s="103"/>
      <c r="G263" s="103"/>
      <c r="H263" s="103"/>
      <c r="I263" s="103"/>
      <c r="J263" s="103"/>
      <c r="K263" s="103"/>
      <c r="L263" s="103"/>
      <c r="M263" s="103"/>
      <c r="N263" s="103"/>
      <c r="O263" s="103"/>
      <c r="P263" s="103"/>
      <c r="Q263" s="103"/>
      <c r="R263" s="103"/>
      <c r="S263" s="103"/>
      <c r="T263" s="103"/>
      <c r="U263" s="103"/>
      <c r="V263" s="103"/>
      <c r="W263" s="103"/>
    </row>
    <row r="264" spans="1:23" s="125" customFormat="1" ht="12.75">
      <c r="A264" s="94"/>
      <c r="B264" s="94"/>
      <c r="D264" s="126"/>
      <c r="E264" s="103"/>
      <c r="F264" s="103"/>
      <c r="G264" s="103"/>
      <c r="H264" s="103"/>
      <c r="I264" s="103"/>
      <c r="J264" s="103"/>
      <c r="K264" s="103"/>
      <c r="L264" s="103"/>
      <c r="M264" s="103"/>
      <c r="N264" s="103"/>
      <c r="O264" s="103"/>
      <c r="P264" s="103"/>
      <c r="Q264" s="103"/>
      <c r="R264" s="103"/>
      <c r="S264" s="103"/>
      <c r="T264" s="103"/>
      <c r="U264" s="103"/>
      <c r="V264" s="103"/>
      <c r="W264" s="103"/>
    </row>
    <row r="265" spans="1:23" s="125" customFormat="1" ht="12.75">
      <c r="A265" s="94"/>
      <c r="B265" s="94"/>
      <c r="D265" s="126"/>
      <c r="E265" s="103"/>
      <c r="F265" s="103"/>
      <c r="G265" s="103"/>
      <c r="H265" s="103"/>
      <c r="I265" s="103"/>
      <c r="J265" s="103"/>
      <c r="K265" s="103"/>
      <c r="L265" s="103"/>
      <c r="M265" s="103"/>
      <c r="N265" s="103"/>
      <c r="O265" s="103"/>
      <c r="P265" s="103"/>
      <c r="Q265" s="103"/>
      <c r="R265" s="103"/>
      <c r="S265" s="103"/>
      <c r="T265" s="103"/>
      <c r="U265" s="103"/>
      <c r="V265" s="103"/>
      <c r="W265" s="103"/>
    </row>
    <row r="266" spans="1:23" s="125" customFormat="1" ht="12.75">
      <c r="A266" s="94"/>
      <c r="B266" s="94"/>
      <c r="D266" s="126"/>
      <c r="E266" s="103"/>
      <c r="F266" s="103"/>
      <c r="G266" s="103"/>
      <c r="H266" s="103"/>
      <c r="I266" s="103"/>
      <c r="J266" s="103"/>
      <c r="K266" s="103"/>
      <c r="L266" s="103"/>
      <c r="M266" s="103"/>
      <c r="N266" s="103"/>
      <c r="O266" s="103"/>
      <c r="P266" s="103"/>
      <c r="Q266" s="103"/>
      <c r="R266" s="103"/>
      <c r="S266" s="103"/>
      <c r="T266" s="103"/>
      <c r="U266" s="103"/>
      <c r="V266" s="103"/>
      <c r="W266" s="103"/>
    </row>
    <row r="267" spans="1:23" s="125" customFormat="1" ht="12.75">
      <c r="A267" s="94"/>
      <c r="B267" s="94"/>
      <c r="D267" s="126"/>
      <c r="E267" s="103"/>
      <c r="F267" s="103"/>
      <c r="G267" s="103"/>
      <c r="H267" s="103"/>
      <c r="I267" s="103"/>
      <c r="J267" s="103"/>
      <c r="K267" s="103"/>
      <c r="L267" s="103"/>
      <c r="M267" s="103"/>
      <c r="N267" s="103"/>
      <c r="O267" s="103"/>
      <c r="P267" s="103"/>
      <c r="Q267" s="103"/>
      <c r="R267" s="103"/>
      <c r="S267" s="103"/>
      <c r="T267" s="103"/>
      <c r="U267" s="103"/>
      <c r="V267" s="103"/>
      <c r="W267" s="103"/>
    </row>
    <row r="268" spans="1:23" s="125" customFormat="1" ht="12.75">
      <c r="A268" s="94"/>
      <c r="B268" s="94"/>
      <c r="D268" s="126"/>
      <c r="E268" s="103"/>
      <c r="F268" s="103"/>
      <c r="G268" s="103"/>
      <c r="H268" s="103"/>
      <c r="I268" s="103"/>
      <c r="J268" s="103"/>
      <c r="K268" s="103"/>
      <c r="L268" s="103"/>
      <c r="M268" s="103"/>
      <c r="N268" s="103"/>
      <c r="O268" s="103"/>
      <c r="P268" s="103"/>
      <c r="Q268" s="103"/>
      <c r="R268" s="103"/>
      <c r="S268" s="103"/>
      <c r="T268" s="103"/>
      <c r="U268" s="103"/>
      <c r="V268" s="103"/>
      <c r="W268" s="103"/>
    </row>
    <row r="269" spans="1:23" s="125" customFormat="1" ht="12.75">
      <c r="A269" s="94"/>
      <c r="B269" s="94"/>
      <c r="D269" s="126"/>
      <c r="E269" s="103"/>
      <c r="F269" s="103"/>
      <c r="G269" s="103"/>
      <c r="H269" s="103"/>
      <c r="I269" s="103"/>
      <c r="J269" s="103"/>
      <c r="K269" s="103"/>
      <c r="L269" s="103"/>
      <c r="M269" s="103"/>
      <c r="N269" s="103"/>
      <c r="O269" s="103"/>
      <c r="P269" s="103"/>
      <c r="Q269" s="103"/>
      <c r="R269" s="103"/>
      <c r="S269" s="103"/>
      <c r="T269" s="103"/>
      <c r="U269" s="103"/>
      <c r="V269" s="103"/>
      <c r="W269" s="103"/>
    </row>
    <row r="270" spans="1:23" s="125" customFormat="1" ht="12.75">
      <c r="A270" s="94"/>
      <c r="B270" s="94"/>
      <c r="D270" s="126"/>
      <c r="E270" s="103"/>
      <c r="F270" s="103"/>
      <c r="G270" s="103"/>
      <c r="H270" s="103"/>
      <c r="I270" s="103"/>
      <c r="J270" s="103"/>
      <c r="K270" s="103"/>
      <c r="L270" s="103"/>
      <c r="M270" s="103"/>
      <c r="N270" s="103"/>
      <c r="O270" s="103"/>
      <c r="P270" s="103"/>
      <c r="Q270" s="103"/>
      <c r="R270" s="103"/>
      <c r="S270" s="103"/>
      <c r="T270" s="103"/>
      <c r="U270" s="103"/>
      <c r="V270" s="103"/>
      <c r="W270" s="103"/>
    </row>
    <row r="271" spans="1:23" s="125" customFormat="1" ht="12.75">
      <c r="A271" s="94"/>
      <c r="B271" s="94"/>
      <c r="D271" s="126"/>
      <c r="E271" s="103"/>
      <c r="F271" s="103"/>
      <c r="G271" s="103"/>
      <c r="H271" s="103"/>
      <c r="I271" s="103"/>
      <c r="J271" s="103"/>
      <c r="K271" s="103"/>
      <c r="L271" s="103"/>
      <c r="M271" s="103"/>
      <c r="N271" s="103"/>
      <c r="O271" s="103"/>
      <c r="P271" s="103"/>
      <c r="Q271" s="103"/>
      <c r="R271" s="103"/>
      <c r="S271" s="103"/>
      <c r="T271" s="103"/>
      <c r="U271" s="103"/>
      <c r="V271" s="103"/>
      <c r="W271" s="103"/>
    </row>
    <row r="272" spans="1:23" s="125" customFormat="1" ht="12.75">
      <c r="A272" s="94"/>
      <c r="B272" s="94"/>
      <c r="D272" s="126"/>
      <c r="E272" s="103"/>
      <c r="F272" s="103"/>
      <c r="G272" s="103"/>
      <c r="H272" s="103"/>
      <c r="I272" s="103"/>
      <c r="J272" s="103"/>
      <c r="K272" s="103"/>
      <c r="L272" s="103"/>
      <c r="M272" s="103"/>
      <c r="N272" s="103"/>
      <c r="O272" s="103"/>
      <c r="P272" s="103"/>
      <c r="Q272" s="103"/>
      <c r="R272" s="103"/>
      <c r="S272" s="103"/>
      <c r="T272" s="103"/>
      <c r="U272" s="103"/>
      <c r="V272" s="103"/>
      <c r="W272" s="103"/>
    </row>
    <row r="273" spans="1:23" s="125" customFormat="1" ht="12.75">
      <c r="A273" s="94"/>
      <c r="B273" s="94"/>
      <c r="D273" s="126"/>
      <c r="E273" s="103"/>
      <c r="F273" s="103"/>
      <c r="G273" s="103"/>
      <c r="H273" s="103"/>
      <c r="I273" s="103"/>
      <c r="J273" s="103"/>
      <c r="K273" s="103"/>
      <c r="L273" s="103"/>
      <c r="M273" s="103"/>
      <c r="N273" s="103"/>
      <c r="O273" s="103"/>
      <c r="P273" s="103"/>
      <c r="Q273" s="103"/>
      <c r="R273" s="103"/>
      <c r="S273" s="103"/>
      <c r="T273" s="103"/>
      <c r="U273" s="103"/>
      <c r="V273" s="103"/>
      <c r="W273" s="103"/>
    </row>
    <row r="274" spans="1:23" s="125" customFormat="1" ht="12.75">
      <c r="A274" s="94"/>
      <c r="B274" s="94"/>
      <c r="D274" s="126"/>
      <c r="E274" s="103"/>
      <c r="F274" s="103"/>
      <c r="G274" s="103"/>
      <c r="H274" s="103"/>
      <c r="I274" s="103"/>
      <c r="J274" s="103"/>
      <c r="K274" s="103"/>
      <c r="L274" s="103"/>
      <c r="M274" s="103"/>
      <c r="N274" s="103"/>
      <c r="O274" s="103"/>
      <c r="P274" s="103"/>
      <c r="Q274" s="103"/>
      <c r="R274" s="103"/>
      <c r="S274" s="103"/>
      <c r="T274" s="103"/>
      <c r="U274" s="103"/>
      <c r="V274" s="103"/>
      <c r="W274" s="103"/>
    </row>
    <row r="275" spans="1:23" s="125" customFormat="1" ht="12.75">
      <c r="A275" s="94"/>
      <c r="B275" s="94"/>
      <c r="D275" s="126"/>
      <c r="E275" s="103"/>
      <c r="F275" s="103"/>
      <c r="G275" s="103"/>
      <c r="H275" s="103"/>
      <c r="I275" s="103"/>
      <c r="J275" s="103"/>
      <c r="K275" s="103"/>
      <c r="L275" s="103"/>
      <c r="M275" s="103"/>
      <c r="N275" s="103"/>
      <c r="O275" s="103"/>
      <c r="P275" s="103"/>
      <c r="Q275" s="103"/>
      <c r="R275" s="103"/>
      <c r="S275" s="103"/>
      <c r="T275" s="103"/>
      <c r="U275" s="103"/>
      <c r="V275" s="103"/>
      <c r="W275" s="103"/>
    </row>
    <row r="276" spans="1:23" s="125" customFormat="1" ht="12.75">
      <c r="A276" s="94"/>
      <c r="B276" s="94"/>
      <c r="D276" s="126"/>
      <c r="E276" s="103"/>
      <c r="F276" s="103"/>
      <c r="G276" s="103"/>
      <c r="H276" s="103"/>
      <c r="I276" s="103"/>
      <c r="J276" s="103"/>
      <c r="K276" s="103"/>
      <c r="L276" s="103"/>
      <c r="M276" s="103"/>
      <c r="N276" s="103"/>
      <c r="O276" s="103"/>
      <c r="P276" s="103"/>
      <c r="Q276" s="103"/>
      <c r="R276" s="103"/>
      <c r="S276" s="103"/>
      <c r="T276" s="103"/>
      <c r="U276" s="103"/>
      <c r="V276" s="103"/>
      <c r="W276" s="103"/>
    </row>
    <row r="277" spans="1:23" s="125" customFormat="1" ht="12.75">
      <c r="A277" s="94"/>
      <c r="B277" s="94"/>
      <c r="D277" s="126"/>
      <c r="E277" s="103"/>
      <c r="F277" s="103"/>
      <c r="G277" s="103"/>
      <c r="H277" s="103"/>
      <c r="I277" s="103"/>
      <c r="J277" s="103"/>
      <c r="K277" s="103"/>
      <c r="L277" s="103"/>
      <c r="M277" s="103"/>
      <c r="N277" s="103"/>
      <c r="O277" s="103"/>
      <c r="P277" s="103"/>
      <c r="Q277" s="103"/>
      <c r="R277" s="103"/>
      <c r="S277" s="103"/>
      <c r="T277" s="103"/>
      <c r="U277" s="103"/>
      <c r="V277" s="103"/>
      <c r="W277" s="103"/>
    </row>
    <row r="278" spans="1:23" s="125" customFormat="1" ht="12.75">
      <c r="A278" s="94"/>
      <c r="B278" s="94"/>
      <c r="D278" s="126"/>
      <c r="E278" s="103"/>
      <c r="F278" s="103"/>
      <c r="G278" s="103"/>
      <c r="H278" s="103"/>
      <c r="I278" s="103"/>
      <c r="J278" s="103"/>
      <c r="K278" s="103"/>
      <c r="L278" s="103"/>
      <c r="M278" s="103"/>
      <c r="N278" s="103"/>
      <c r="O278" s="103"/>
      <c r="P278" s="103"/>
      <c r="Q278" s="103"/>
      <c r="R278" s="103"/>
      <c r="S278" s="103"/>
      <c r="T278" s="103"/>
      <c r="U278" s="103"/>
      <c r="V278" s="103"/>
      <c r="W278" s="103"/>
    </row>
    <row r="279" spans="1:23" s="125" customFormat="1" ht="12.75">
      <c r="A279" s="94"/>
      <c r="B279" s="94"/>
      <c r="D279" s="126"/>
      <c r="E279" s="103"/>
      <c r="F279" s="103"/>
      <c r="G279" s="103"/>
      <c r="H279" s="103"/>
      <c r="I279" s="103"/>
      <c r="J279" s="103"/>
      <c r="K279" s="103"/>
      <c r="L279" s="103"/>
      <c r="M279" s="103"/>
      <c r="N279" s="103"/>
      <c r="O279" s="103"/>
      <c r="P279" s="103"/>
      <c r="Q279" s="103"/>
      <c r="R279" s="103"/>
      <c r="S279" s="103"/>
      <c r="T279" s="103"/>
      <c r="U279" s="103"/>
      <c r="V279" s="103"/>
      <c r="W279" s="103"/>
    </row>
    <row r="280" spans="1:23" s="125" customFormat="1" ht="12.75">
      <c r="A280" s="94"/>
      <c r="B280" s="94"/>
      <c r="D280" s="126"/>
      <c r="E280" s="103"/>
      <c r="F280" s="103"/>
      <c r="G280" s="103"/>
      <c r="H280" s="103"/>
      <c r="I280" s="103"/>
      <c r="J280" s="103"/>
      <c r="K280" s="103"/>
      <c r="L280" s="103"/>
      <c r="M280" s="103"/>
      <c r="N280" s="103"/>
      <c r="O280" s="103"/>
      <c r="P280" s="103"/>
      <c r="Q280" s="103"/>
      <c r="R280" s="103"/>
      <c r="S280" s="103"/>
      <c r="T280" s="103"/>
      <c r="U280" s="103"/>
      <c r="V280" s="103"/>
      <c r="W280" s="103"/>
    </row>
    <row r="281" spans="1:23" s="125" customFormat="1" ht="12.75">
      <c r="A281" s="94"/>
      <c r="B281" s="94"/>
      <c r="D281" s="126"/>
      <c r="E281" s="103"/>
      <c r="F281" s="103"/>
      <c r="G281" s="103"/>
      <c r="H281" s="103"/>
      <c r="I281" s="103"/>
      <c r="J281" s="103"/>
      <c r="K281" s="103"/>
      <c r="L281" s="103"/>
      <c r="M281" s="103"/>
      <c r="N281" s="103"/>
      <c r="O281" s="103"/>
      <c r="P281" s="103"/>
      <c r="Q281" s="103"/>
      <c r="R281" s="103"/>
      <c r="S281" s="103"/>
      <c r="T281" s="103"/>
      <c r="U281" s="103"/>
      <c r="V281" s="103"/>
      <c r="W281" s="103"/>
    </row>
    <row r="282" spans="1:23" s="125" customFormat="1" ht="12.75">
      <c r="A282" s="94"/>
      <c r="B282" s="94"/>
      <c r="D282" s="126"/>
      <c r="E282" s="103"/>
      <c r="F282" s="103"/>
      <c r="G282" s="103"/>
      <c r="H282" s="103"/>
      <c r="I282" s="103"/>
      <c r="J282" s="103"/>
      <c r="K282" s="103"/>
      <c r="L282" s="103"/>
      <c r="M282" s="103"/>
      <c r="N282" s="103"/>
      <c r="O282" s="103"/>
      <c r="P282" s="103"/>
      <c r="Q282" s="103"/>
      <c r="R282" s="103"/>
      <c r="S282" s="103"/>
      <c r="T282" s="103"/>
      <c r="U282" s="103"/>
      <c r="V282" s="103"/>
      <c r="W282" s="103"/>
    </row>
    <row r="283" spans="1:23" s="125" customFormat="1" ht="12.75">
      <c r="A283" s="94"/>
      <c r="B283" s="94"/>
      <c r="D283" s="126"/>
      <c r="E283" s="103"/>
      <c r="F283" s="103"/>
      <c r="G283" s="103"/>
      <c r="H283" s="103"/>
      <c r="I283" s="103"/>
      <c r="J283" s="103"/>
      <c r="K283" s="103"/>
      <c r="L283" s="103"/>
      <c r="M283" s="103"/>
      <c r="N283" s="103"/>
      <c r="O283" s="103"/>
      <c r="P283" s="103"/>
      <c r="Q283" s="103"/>
      <c r="R283" s="103"/>
      <c r="S283" s="103"/>
      <c r="T283" s="103"/>
      <c r="U283" s="103"/>
      <c r="V283" s="103"/>
      <c r="W283" s="103"/>
    </row>
    <row r="284" spans="1:23" s="125" customFormat="1" ht="12.75">
      <c r="A284" s="94"/>
      <c r="B284" s="94"/>
      <c r="D284" s="126"/>
      <c r="E284" s="103"/>
      <c r="F284" s="103"/>
      <c r="G284" s="103"/>
      <c r="H284" s="103"/>
      <c r="I284" s="103"/>
      <c r="J284" s="103"/>
      <c r="K284" s="103"/>
      <c r="L284" s="103"/>
      <c r="M284" s="103"/>
      <c r="N284" s="103"/>
      <c r="O284" s="103"/>
      <c r="P284" s="103"/>
      <c r="Q284" s="103"/>
      <c r="R284" s="103"/>
      <c r="S284" s="103"/>
      <c r="T284" s="103"/>
      <c r="U284" s="103"/>
      <c r="V284" s="103"/>
      <c r="W284" s="103"/>
    </row>
    <row r="285" spans="1:23" s="125" customFormat="1" ht="12.75">
      <c r="A285" s="94"/>
      <c r="B285" s="94"/>
      <c r="D285" s="126"/>
      <c r="E285" s="103"/>
      <c r="F285" s="103"/>
      <c r="G285" s="103"/>
      <c r="H285" s="103"/>
      <c r="I285" s="103"/>
      <c r="J285" s="103"/>
      <c r="K285" s="103"/>
      <c r="L285" s="103"/>
      <c r="M285" s="103"/>
      <c r="N285" s="103"/>
      <c r="O285" s="103"/>
      <c r="P285" s="103"/>
      <c r="Q285" s="103"/>
      <c r="R285" s="103"/>
      <c r="S285" s="103"/>
      <c r="T285" s="103"/>
      <c r="U285" s="103"/>
      <c r="V285" s="103"/>
      <c r="W285" s="103"/>
    </row>
    <row r="286" spans="1:23" s="125" customFormat="1" ht="12.75">
      <c r="A286" s="94"/>
      <c r="B286" s="94"/>
      <c r="D286" s="126"/>
      <c r="E286" s="103"/>
      <c r="F286" s="103"/>
      <c r="G286" s="103"/>
      <c r="H286" s="103"/>
      <c r="I286" s="103"/>
      <c r="J286" s="103"/>
      <c r="K286" s="103"/>
      <c r="L286" s="103"/>
      <c r="M286" s="103"/>
      <c r="N286" s="103"/>
      <c r="O286" s="103"/>
      <c r="P286" s="103"/>
      <c r="Q286" s="103"/>
      <c r="R286" s="103"/>
      <c r="S286" s="103"/>
      <c r="T286" s="103"/>
      <c r="U286" s="103"/>
      <c r="V286" s="103"/>
      <c r="W286" s="103"/>
    </row>
    <row r="287" spans="1:23" s="125" customFormat="1" ht="12.75">
      <c r="A287" s="94"/>
      <c r="B287" s="94"/>
      <c r="D287" s="126"/>
      <c r="E287" s="103"/>
      <c r="F287" s="103"/>
      <c r="G287" s="103"/>
      <c r="H287" s="103"/>
      <c r="I287" s="103"/>
      <c r="J287" s="103"/>
      <c r="K287" s="103"/>
      <c r="L287" s="103"/>
      <c r="M287" s="103"/>
      <c r="N287" s="103"/>
      <c r="O287" s="103"/>
      <c r="P287" s="103"/>
      <c r="Q287" s="103"/>
      <c r="R287" s="103"/>
      <c r="S287" s="103"/>
      <c r="T287" s="103"/>
      <c r="U287" s="103"/>
      <c r="V287" s="103"/>
      <c r="W287" s="103"/>
    </row>
    <row r="288" spans="1:23" s="125" customFormat="1" ht="12.75">
      <c r="A288" s="94"/>
      <c r="B288" s="94"/>
      <c r="D288" s="126"/>
      <c r="E288" s="103"/>
      <c r="F288" s="103"/>
      <c r="G288" s="103"/>
      <c r="H288" s="103"/>
      <c r="I288" s="103"/>
      <c r="J288" s="103"/>
      <c r="K288" s="103"/>
      <c r="L288" s="103"/>
      <c r="M288" s="103"/>
      <c r="N288" s="103"/>
      <c r="O288" s="103"/>
      <c r="P288" s="103"/>
      <c r="Q288" s="103"/>
      <c r="R288" s="103"/>
      <c r="S288" s="103"/>
      <c r="T288" s="103"/>
      <c r="U288" s="103"/>
      <c r="V288" s="103"/>
      <c r="W288" s="103"/>
    </row>
    <row r="289" spans="1:23" s="125" customFormat="1" ht="12.75">
      <c r="A289" s="94"/>
      <c r="B289" s="94"/>
      <c r="D289" s="126"/>
      <c r="E289" s="103"/>
      <c r="F289" s="103"/>
      <c r="G289" s="103"/>
      <c r="H289" s="103"/>
      <c r="I289" s="103"/>
      <c r="J289" s="103"/>
      <c r="K289" s="103"/>
      <c r="L289" s="103"/>
      <c r="M289" s="103"/>
      <c r="N289" s="103"/>
      <c r="O289" s="103"/>
      <c r="P289" s="103"/>
      <c r="Q289" s="103"/>
      <c r="R289" s="103"/>
      <c r="S289" s="103"/>
      <c r="T289" s="103"/>
      <c r="U289" s="103"/>
      <c r="V289" s="103"/>
      <c r="W289" s="103"/>
    </row>
    <row r="290" spans="1:23" s="125" customFormat="1" ht="12.75">
      <c r="A290" s="94"/>
      <c r="B290" s="94"/>
      <c r="D290" s="126"/>
      <c r="E290" s="103"/>
      <c r="F290" s="103"/>
      <c r="G290" s="103"/>
      <c r="H290" s="103"/>
      <c r="I290" s="103"/>
      <c r="J290" s="103"/>
      <c r="K290" s="103"/>
      <c r="L290" s="103"/>
      <c r="M290" s="103"/>
      <c r="N290" s="103"/>
      <c r="O290" s="103"/>
      <c r="P290" s="103"/>
      <c r="Q290" s="103"/>
      <c r="R290" s="103"/>
      <c r="S290" s="103"/>
      <c r="T290" s="103"/>
      <c r="U290" s="103"/>
      <c r="V290" s="103"/>
      <c r="W290" s="103"/>
    </row>
    <row r="291" spans="1:23" s="125" customFormat="1" ht="12.75">
      <c r="A291" s="94"/>
      <c r="B291" s="94"/>
      <c r="D291" s="126"/>
      <c r="E291" s="103"/>
      <c r="F291" s="103"/>
      <c r="G291" s="103"/>
      <c r="H291" s="103"/>
      <c r="I291" s="103"/>
      <c r="J291" s="103"/>
      <c r="K291" s="103"/>
      <c r="L291" s="103"/>
      <c r="M291" s="103"/>
      <c r="N291" s="103"/>
      <c r="O291" s="103"/>
      <c r="P291" s="103"/>
      <c r="Q291" s="103"/>
      <c r="R291" s="103"/>
      <c r="S291" s="103"/>
      <c r="T291" s="103"/>
      <c r="U291" s="103"/>
      <c r="V291" s="103"/>
      <c r="W291" s="103"/>
    </row>
    <row r="292" spans="1:23" s="125" customFormat="1" ht="12.75">
      <c r="A292" s="94"/>
      <c r="B292" s="94"/>
      <c r="D292" s="126"/>
      <c r="E292" s="103"/>
      <c r="F292" s="103"/>
      <c r="G292" s="103"/>
      <c r="H292" s="103"/>
      <c r="I292" s="103"/>
      <c r="J292" s="103"/>
      <c r="K292" s="103"/>
      <c r="L292" s="103"/>
      <c r="M292" s="103"/>
      <c r="N292" s="103"/>
      <c r="O292" s="103"/>
      <c r="P292" s="103"/>
      <c r="Q292" s="103"/>
      <c r="R292" s="103"/>
      <c r="S292" s="103"/>
      <c r="T292" s="103"/>
      <c r="U292" s="103"/>
      <c r="V292" s="103"/>
      <c r="W292" s="103"/>
    </row>
    <row r="293" spans="1:23" s="125" customFormat="1" ht="12.75">
      <c r="A293" s="94"/>
      <c r="B293" s="94"/>
      <c r="D293" s="126"/>
      <c r="E293" s="103"/>
      <c r="F293" s="103"/>
      <c r="G293" s="103"/>
      <c r="H293" s="103"/>
      <c r="I293" s="103"/>
      <c r="J293" s="103"/>
      <c r="K293" s="103"/>
      <c r="L293" s="103"/>
      <c r="M293" s="103"/>
      <c r="N293" s="103"/>
      <c r="O293" s="103"/>
      <c r="P293" s="103"/>
      <c r="Q293" s="103"/>
      <c r="R293" s="103"/>
      <c r="S293" s="103"/>
      <c r="T293" s="103"/>
      <c r="U293" s="103"/>
      <c r="V293" s="103"/>
      <c r="W293" s="103"/>
    </row>
    <row r="294" spans="1:23" s="125" customFormat="1" ht="12.75">
      <c r="A294" s="94"/>
      <c r="B294" s="94"/>
      <c r="D294" s="126"/>
      <c r="E294" s="103"/>
      <c r="F294" s="103"/>
      <c r="G294" s="103"/>
      <c r="H294" s="103"/>
      <c r="I294" s="103"/>
      <c r="J294" s="103"/>
      <c r="K294" s="103"/>
      <c r="L294" s="103"/>
      <c r="M294" s="103"/>
      <c r="N294" s="103"/>
      <c r="O294" s="103"/>
      <c r="P294" s="103"/>
      <c r="Q294" s="103"/>
      <c r="R294" s="103"/>
      <c r="S294" s="103"/>
      <c r="T294" s="103"/>
      <c r="U294" s="103"/>
      <c r="V294" s="103"/>
      <c r="W294" s="103"/>
    </row>
    <row r="295" spans="1:23" s="125" customFormat="1" ht="12.75">
      <c r="A295" s="94"/>
      <c r="B295" s="94"/>
      <c r="D295" s="126"/>
      <c r="E295" s="103"/>
      <c r="F295" s="103"/>
      <c r="G295" s="103"/>
      <c r="H295" s="103"/>
      <c r="I295" s="103"/>
      <c r="J295" s="103"/>
      <c r="K295" s="103"/>
      <c r="L295" s="103"/>
      <c r="M295" s="103"/>
      <c r="N295" s="103"/>
      <c r="O295" s="103"/>
      <c r="P295" s="103"/>
      <c r="Q295" s="103"/>
      <c r="R295" s="103"/>
      <c r="S295" s="103"/>
      <c r="T295" s="103"/>
      <c r="U295" s="103"/>
      <c r="V295" s="103"/>
      <c r="W295" s="103"/>
    </row>
    <row r="296" spans="1:23" s="125" customFormat="1" ht="12.75">
      <c r="A296" s="94"/>
      <c r="B296" s="94"/>
      <c r="D296" s="126"/>
      <c r="E296" s="103"/>
      <c r="F296" s="103"/>
      <c r="G296" s="103"/>
      <c r="H296" s="103"/>
      <c r="I296" s="103"/>
      <c r="J296" s="103"/>
      <c r="K296" s="103"/>
      <c r="L296" s="103"/>
      <c r="M296" s="103"/>
      <c r="N296" s="103"/>
      <c r="O296" s="103"/>
      <c r="P296" s="103"/>
      <c r="Q296" s="103"/>
      <c r="R296" s="103"/>
      <c r="S296" s="103"/>
      <c r="T296" s="103"/>
      <c r="U296" s="103"/>
      <c r="V296" s="103"/>
      <c r="W296" s="103"/>
    </row>
    <row r="297" spans="1:23" s="125" customFormat="1" ht="12.75">
      <c r="A297" s="94"/>
      <c r="B297" s="94"/>
      <c r="D297" s="126"/>
      <c r="E297" s="103"/>
      <c r="F297" s="103"/>
      <c r="G297" s="103"/>
      <c r="H297" s="103"/>
      <c r="I297" s="103"/>
      <c r="J297" s="103"/>
      <c r="K297" s="103"/>
      <c r="L297" s="103"/>
      <c r="M297" s="103"/>
      <c r="N297" s="103"/>
      <c r="O297" s="103"/>
      <c r="P297" s="103"/>
      <c r="Q297" s="103"/>
      <c r="R297" s="103"/>
      <c r="S297" s="103"/>
      <c r="T297" s="103"/>
      <c r="U297" s="103"/>
      <c r="V297" s="103"/>
      <c r="W297" s="103"/>
    </row>
    <row r="298" spans="1:23" s="125" customFormat="1" ht="12.75">
      <c r="A298" s="94"/>
      <c r="B298" s="94"/>
      <c r="D298" s="126"/>
      <c r="E298" s="103"/>
      <c r="F298" s="103"/>
      <c r="G298" s="103"/>
      <c r="H298" s="103"/>
      <c r="I298" s="103"/>
      <c r="J298" s="103"/>
      <c r="K298" s="103"/>
      <c r="L298" s="103"/>
      <c r="M298" s="103"/>
      <c r="N298" s="103"/>
      <c r="O298" s="103"/>
      <c r="P298" s="103"/>
      <c r="Q298" s="103"/>
      <c r="R298" s="103"/>
      <c r="S298" s="103"/>
      <c r="T298" s="103"/>
      <c r="U298" s="103"/>
      <c r="V298" s="103"/>
      <c r="W298" s="103"/>
    </row>
    <row r="299" spans="1:23" s="125" customFormat="1" ht="12.75">
      <c r="A299" s="94"/>
      <c r="B299" s="94"/>
      <c r="D299" s="126"/>
      <c r="E299" s="103"/>
      <c r="F299" s="103"/>
      <c r="G299" s="103"/>
      <c r="H299" s="103"/>
      <c r="I299" s="103"/>
      <c r="J299" s="103"/>
      <c r="K299" s="103"/>
      <c r="L299" s="103"/>
      <c r="M299" s="103"/>
      <c r="N299" s="103"/>
      <c r="O299" s="103"/>
      <c r="P299" s="103"/>
      <c r="Q299" s="103"/>
      <c r="R299" s="103"/>
      <c r="S299" s="103"/>
      <c r="T299" s="103"/>
      <c r="U299" s="103"/>
      <c r="V299" s="103"/>
      <c r="W299" s="103"/>
    </row>
    <row r="300" spans="1:23" s="125" customFormat="1" ht="12.75">
      <c r="A300" s="94"/>
      <c r="B300" s="94"/>
      <c r="D300" s="126"/>
      <c r="E300" s="103"/>
      <c r="F300" s="103"/>
      <c r="G300" s="103"/>
      <c r="H300" s="103"/>
      <c r="I300" s="103"/>
      <c r="J300" s="103"/>
      <c r="K300" s="103"/>
      <c r="L300" s="103"/>
      <c r="M300" s="103"/>
      <c r="N300" s="103"/>
      <c r="O300" s="103"/>
      <c r="P300" s="103"/>
      <c r="Q300" s="103"/>
      <c r="R300" s="103"/>
      <c r="S300" s="103"/>
      <c r="T300" s="103"/>
      <c r="U300" s="103"/>
      <c r="V300" s="103"/>
      <c r="W300" s="103"/>
    </row>
    <row r="301" spans="1:23" s="125" customFormat="1" ht="12.75">
      <c r="A301" s="94"/>
      <c r="B301" s="94"/>
      <c r="D301" s="126"/>
      <c r="E301" s="103"/>
      <c r="F301" s="103"/>
      <c r="G301" s="103"/>
      <c r="H301" s="103"/>
      <c r="I301" s="103"/>
      <c r="J301" s="103"/>
      <c r="K301" s="103"/>
      <c r="L301" s="103"/>
      <c r="M301" s="103"/>
      <c r="N301" s="103"/>
      <c r="O301" s="103"/>
      <c r="P301" s="103"/>
      <c r="Q301" s="103"/>
      <c r="R301" s="103"/>
      <c r="S301" s="103"/>
      <c r="T301" s="103"/>
      <c r="U301" s="103"/>
      <c r="V301" s="103"/>
      <c r="W301" s="103"/>
    </row>
    <row r="302" spans="1:23" s="125" customFormat="1" ht="12.75">
      <c r="A302" s="94"/>
      <c r="B302" s="94"/>
      <c r="D302" s="126"/>
      <c r="E302" s="103"/>
      <c r="F302" s="103"/>
      <c r="G302" s="103"/>
      <c r="H302" s="103"/>
      <c r="I302" s="103"/>
      <c r="J302" s="103"/>
      <c r="K302" s="103"/>
      <c r="L302" s="103"/>
      <c r="M302" s="103"/>
      <c r="N302" s="103"/>
      <c r="O302" s="103"/>
      <c r="P302" s="103"/>
      <c r="Q302" s="103"/>
      <c r="R302" s="103"/>
      <c r="S302" s="103"/>
      <c r="T302" s="103"/>
      <c r="U302" s="103"/>
      <c r="V302" s="103"/>
      <c r="W302" s="103"/>
    </row>
    <row r="303" spans="1:23" s="125" customFormat="1" ht="12.75">
      <c r="A303" s="94"/>
      <c r="B303" s="94"/>
      <c r="D303" s="126"/>
      <c r="E303" s="103"/>
      <c r="F303" s="103"/>
      <c r="G303" s="103"/>
      <c r="H303" s="103"/>
      <c r="I303" s="103"/>
      <c r="J303" s="103"/>
      <c r="K303" s="103"/>
      <c r="L303" s="103"/>
      <c r="M303" s="103"/>
      <c r="N303" s="103"/>
      <c r="O303" s="103"/>
      <c r="P303" s="103"/>
      <c r="Q303" s="103"/>
      <c r="R303" s="103"/>
      <c r="S303" s="103"/>
      <c r="T303" s="103"/>
      <c r="U303" s="103"/>
      <c r="V303" s="103"/>
      <c r="W303" s="103"/>
    </row>
    <row r="304" spans="1:23" s="125" customFormat="1" ht="12.75">
      <c r="A304" s="94"/>
      <c r="B304" s="94"/>
      <c r="D304" s="126"/>
      <c r="E304" s="103"/>
      <c r="F304" s="103"/>
      <c r="G304" s="103"/>
      <c r="H304" s="103"/>
      <c r="I304" s="103"/>
      <c r="J304" s="103"/>
      <c r="K304" s="103"/>
      <c r="L304" s="103"/>
      <c r="M304" s="103"/>
      <c r="N304" s="103"/>
      <c r="O304" s="103"/>
      <c r="P304" s="103"/>
      <c r="Q304" s="103"/>
      <c r="R304" s="103"/>
      <c r="S304" s="103"/>
      <c r="T304" s="103"/>
      <c r="U304" s="103"/>
      <c r="V304" s="103"/>
      <c r="W304" s="103"/>
    </row>
    <row r="305" spans="1:23" s="125" customFormat="1" ht="12.75">
      <c r="A305" s="94"/>
      <c r="B305" s="94"/>
      <c r="D305" s="126"/>
      <c r="E305" s="103"/>
      <c r="F305" s="103"/>
      <c r="G305" s="103"/>
      <c r="H305" s="103"/>
      <c r="I305" s="103"/>
      <c r="J305" s="103"/>
      <c r="K305" s="103"/>
      <c r="L305" s="103"/>
      <c r="M305" s="103"/>
      <c r="N305" s="103"/>
      <c r="O305" s="103"/>
      <c r="P305" s="103"/>
      <c r="Q305" s="103"/>
      <c r="R305" s="103"/>
      <c r="S305" s="103"/>
      <c r="T305" s="103"/>
      <c r="U305" s="103"/>
      <c r="V305" s="103"/>
      <c r="W305" s="103"/>
    </row>
    <row r="306" spans="1:23" s="125" customFormat="1" ht="12.75">
      <c r="A306" s="94"/>
      <c r="B306" s="94"/>
      <c r="D306" s="126"/>
      <c r="E306" s="103"/>
      <c r="F306" s="103"/>
      <c r="G306" s="103"/>
      <c r="H306" s="103"/>
      <c r="I306" s="103"/>
      <c r="J306" s="103"/>
      <c r="K306" s="103"/>
      <c r="L306" s="103"/>
      <c r="M306" s="103"/>
      <c r="N306" s="103"/>
      <c r="O306" s="103"/>
      <c r="P306" s="103"/>
      <c r="Q306" s="103"/>
      <c r="R306" s="103"/>
      <c r="S306" s="103"/>
      <c r="T306" s="103"/>
      <c r="U306" s="103"/>
      <c r="V306" s="103"/>
      <c r="W306" s="103"/>
    </row>
    <row r="307" spans="1:23" s="125" customFormat="1" ht="12.75">
      <c r="A307" s="94"/>
      <c r="B307" s="94"/>
      <c r="D307" s="126"/>
      <c r="E307" s="103"/>
      <c r="F307" s="103"/>
      <c r="G307" s="103"/>
      <c r="H307" s="103"/>
      <c r="I307" s="103"/>
      <c r="J307" s="103"/>
      <c r="K307" s="103"/>
      <c r="L307" s="103"/>
      <c r="M307" s="103"/>
      <c r="N307" s="103"/>
      <c r="O307" s="103"/>
      <c r="P307" s="103"/>
      <c r="Q307" s="103"/>
      <c r="R307" s="103"/>
      <c r="S307" s="103"/>
      <c r="T307" s="103"/>
      <c r="U307" s="103"/>
      <c r="V307" s="103"/>
      <c r="W307" s="103"/>
    </row>
    <row r="308" spans="1:23" s="125" customFormat="1" ht="12.75">
      <c r="A308" s="94"/>
      <c r="B308" s="94"/>
      <c r="D308" s="126"/>
      <c r="E308" s="103"/>
      <c r="F308" s="103"/>
      <c r="G308" s="103"/>
      <c r="H308" s="103"/>
      <c r="I308" s="103"/>
      <c r="J308" s="103"/>
      <c r="K308" s="103"/>
      <c r="L308" s="103"/>
      <c r="M308" s="103"/>
      <c r="N308" s="103"/>
      <c r="O308" s="103"/>
      <c r="P308" s="103"/>
      <c r="Q308" s="103"/>
      <c r="R308" s="103"/>
      <c r="S308" s="103"/>
      <c r="T308" s="103"/>
      <c r="U308" s="103"/>
      <c r="V308" s="103"/>
      <c r="W308" s="103"/>
    </row>
    <row r="309" spans="1:23" s="125" customFormat="1" ht="12.75">
      <c r="A309" s="94"/>
      <c r="B309" s="94"/>
      <c r="D309" s="126"/>
      <c r="E309" s="103"/>
      <c r="F309" s="103"/>
      <c r="G309" s="103"/>
      <c r="H309" s="103"/>
      <c r="I309" s="103"/>
      <c r="J309" s="103"/>
      <c r="K309" s="103"/>
      <c r="L309" s="103"/>
      <c r="M309" s="103"/>
      <c r="N309" s="103"/>
      <c r="O309" s="103"/>
      <c r="P309" s="103"/>
      <c r="Q309" s="103"/>
      <c r="R309" s="103"/>
      <c r="S309" s="103"/>
      <c r="T309" s="103"/>
      <c r="U309" s="103"/>
      <c r="V309" s="103"/>
      <c r="W309" s="103"/>
    </row>
    <row r="310" spans="1:23" s="125" customFormat="1" ht="12.75">
      <c r="A310" s="94"/>
      <c r="B310" s="94"/>
      <c r="D310" s="126"/>
      <c r="E310" s="103"/>
      <c r="F310" s="103"/>
      <c r="G310" s="103"/>
      <c r="H310" s="103"/>
      <c r="I310" s="103"/>
      <c r="J310" s="103"/>
      <c r="K310" s="103"/>
      <c r="L310" s="103"/>
      <c r="M310" s="103"/>
      <c r="N310" s="103"/>
      <c r="O310" s="103"/>
      <c r="P310" s="103"/>
      <c r="Q310" s="103"/>
      <c r="R310" s="103"/>
      <c r="S310" s="103"/>
      <c r="T310" s="103"/>
      <c r="U310" s="103"/>
      <c r="V310" s="103"/>
      <c r="W310" s="103"/>
    </row>
    <row r="311" spans="1:23" s="125" customFormat="1" ht="12.75">
      <c r="A311" s="94"/>
      <c r="B311" s="94"/>
      <c r="D311" s="126"/>
      <c r="E311" s="103"/>
      <c r="F311" s="103"/>
      <c r="G311" s="103"/>
      <c r="H311" s="103"/>
      <c r="I311" s="103"/>
      <c r="J311" s="103"/>
      <c r="K311" s="103"/>
      <c r="L311" s="103"/>
      <c r="M311" s="103"/>
      <c r="N311" s="103"/>
      <c r="O311" s="103"/>
      <c r="P311" s="103"/>
      <c r="Q311" s="103"/>
      <c r="R311" s="103"/>
      <c r="S311" s="103"/>
      <c r="T311" s="103"/>
      <c r="U311" s="103"/>
      <c r="V311" s="103"/>
      <c r="W311" s="103"/>
    </row>
    <row r="312" spans="1:23" s="125" customFormat="1" ht="12.75">
      <c r="A312" s="94"/>
      <c r="B312" s="94"/>
      <c r="D312" s="126"/>
      <c r="E312" s="103"/>
      <c r="F312" s="103"/>
      <c r="G312" s="103"/>
      <c r="H312" s="103"/>
      <c r="I312" s="103"/>
      <c r="J312" s="103"/>
      <c r="K312" s="103"/>
      <c r="L312" s="103"/>
      <c r="M312" s="103"/>
      <c r="N312" s="103"/>
      <c r="O312" s="103"/>
      <c r="P312" s="103"/>
      <c r="Q312" s="103"/>
      <c r="R312" s="103"/>
      <c r="S312" s="103"/>
      <c r="T312" s="103"/>
      <c r="U312" s="103"/>
      <c r="V312" s="103"/>
      <c r="W312" s="103"/>
    </row>
    <row r="313" spans="1:23" s="125" customFormat="1" ht="12.75">
      <c r="A313" s="94"/>
      <c r="B313" s="94"/>
      <c r="D313" s="126"/>
      <c r="E313" s="103"/>
      <c r="F313" s="103"/>
      <c r="G313" s="103"/>
      <c r="H313" s="103"/>
      <c r="I313" s="103"/>
      <c r="J313" s="103"/>
      <c r="K313" s="103"/>
      <c r="L313" s="103"/>
      <c r="M313" s="103"/>
      <c r="N313" s="103"/>
      <c r="O313" s="103"/>
      <c r="P313" s="103"/>
      <c r="Q313" s="103"/>
      <c r="R313" s="103"/>
      <c r="S313" s="103"/>
      <c r="T313" s="103"/>
      <c r="U313" s="103"/>
      <c r="V313" s="103"/>
      <c r="W313" s="103"/>
    </row>
    <row r="314" spans="1:23" s="125" customFormat="1" ht="12.75">
      <c r="A314" s="94"/>
      <c r="B314" s="94"/>
      <c r="D314" s="126"/>
      <c r="E314" s="103"/>
      <c r="F314" s="103"/>
      <c r="G314" s="103"/>
      <c r="H314" s="103"/>
      <c r="I314" s="103"/>
      <c r="J314" s="103"/>
      <c r="K314" s="103"/>
      <c r="L314" s="103"/>
      <c r="M314" s="103"/>
      <c r="N314" s="103"/>
      <c r="O314" s="103"/>
      <c r="P314" s="103"/>
      <c r="Q314" s="103"/>
      <c r="R314" s="103"/>
      <c r="S314" s="103"/>
      <c r="T314" s="103"/>
      <c r="U314" s="103"/>
      <c r="V314" s="103"/>
      <c r="W314" s="103"/>
    </row>
    <row r="315" spans="1:23" s="125" customFormat="1" ht="12.75">
      <c r="A315" s="94"/>
      <c r="B315" s="94"/>
      <c r="D315" s="126"/>
      <c r="E315" s="103"/>
      <c r="F315" s="103"/>
      <c r="G315" s="103"/>
      <c r="H315" s="103"/>
      <c r="I315" s="103"/>
      <c r="J315" s="103"/>
      <c r="K315" s="103"/>
      <c r="L315" s="103"/>
      <c r="M315" s="103"/>
      <c r="N315" s="103"/>
      <c r="O315" s="103"/>
      <c r="P315" s="103"/>
      <c r="Q315" s="103"/>
      <c r="R315" s="103"/>
      <c r="S315" s="103"/>
      <c r="T315" s="103"/>
      <c r="U315" s="103"/>
      <c r="V315" s="103"/>
      <c r="W315" s="103"/>
    </row>
    <row r="316" spans="1:23" s="125" customFormat="1" ht="12.75">
      <c r="A316" s="94"/>
      <c r="B316" s="94"/>
      <c r="D316" s="126"/>
      <c r="E316" s="103"/>
      <c r="F316" s="103"/>
      <c r="G316" s="103"/>
      <c r="H316" s="103"/>
      <c r="I316" s="103"/>
      <c r="J316" s="103"/>
      <c r="K316" s="103"/>
      <c r="L316" s="103"/>
      <c r="M316" s="103"/>
      <c r="N316" s="103"/>
      <c r="O316" s="103"/>
      <c r="P316" s="103"/>
      <c r="Q316" s="103"/>
      <c r="R316" s="103"/>
      <c r="S316" s="103"/>
      <c r="T316" s="103"/>
      <c r="U316" s="103"/>
      <c r="V316" s="103"/>
      <c r="W316" s="103"/>
    </row>
    <row r="317" spans="1:23" s="125" customFormat="1" ht="12.75">
      <c r="A317" s="94"/>
      <c r="B317" s="94"/>
      <c r="D317" s="126"/>
      <c r="E317" s="103"/>
      <c r="F317" s="103"/>
      <c r="G317" s="103"/>
      <c r="H317" s="103"/>
      <c r="I317" s="103"/>
      <c r="J317" s="103"/>
      <c r="K317" s="103"/>
      <c r="L317" s="103"/>
      <c r="M317" s="103"/>
      <c r="N317" s="103"/>
      <c r="O317" s="103"/>
      <c r="P317" s="103"/>
      <c r="Q317" s="103"/>
      <c r="R317" s="103"/>
      <c r="S317" s="103"/>
      <c r="T317" s="103"/>
      <c r="U317" s="103"/>
      <c r="V317" s="103"/>
      <c r="W317" s="103"/>
    </row>
    <row r="318" spans="1:23" s="125" customFormat="1" ht="12.75">
      <c r="A318" s="94"/>
      <c r="B318" s="94"/>
      <c r="D318" s="126"/>
      <c r="E318" s="103"/>
      <c r="F318" s="103"/>
      <c r="G318" s="103"/>
      <c r="H318" s="103"/>
      <c r="I318" s="103"/>
      <c r="J318" s="103"/>
      <c r="K318" s="103"/>
      <c r="L318" s="103"/>
      <c r="M318" s="103"/>
      <c r="N318" s="103"/>
      <c r="O318" s="103"/>
      <c r="P318" s="103"/>
      <c r="Q318" s="103"/>
      <c r="R318" s="103"/>
      <c r="S318" s="103"/>
      <c r="T318" s="103"/>
      <c r="U318" s="103"/>
      <c r="V318" s="103"/>
      <c r="W318" s="103"/>
    </row>
    <row r="319" spans="1:23" s="125" customFormat="1" ht="12.75">
      <c r="A319" s="94"/>
      <c r="B319" s="94"/>
      <c r="D319" s="126"/>
      <c r="E319" s="103"/>
      <c r="F319" s="103"/>
      <c r="G319" s="103"/>
      <c r="H319" s="103"/>
      <c r="I319" s="103"/>
      <c r="J319" s="103"/>
      <c r="K319" s="103"/>
      <c r="L319" s="103"/>
      <c r="M319" s="103"/>
      <c r="N319" s="103"/>
      <c r="O319" s="103"/>
      <c r="P319" s="103"/>
      <c r="Q319" s="103"/>
      <c r="R319" s="103"/>
      <c r="S319" s="103"/>
      <c r="T319" s="103"/>
      <c r="U319" s="103"/>
      <c r="V319" s="103"/>
      <c r="W319" s="103"/>
    </row>
    <row r="320" spans="1:23" s="125" customFormat="1" ht="12.75">
      <c r="A320" s="94"/>
      <c r="B320" s="94"/>
      <c r="D320" s="126"/>
      <c r="E320" s="103"/>
      <c r="F320" s="103"/>
      <c r="G320" s="103"/>
      <c r="H320" s="103"/>
      <c r="I320" s="103"/>
      <c r="J320" s="103"/>
      <c r="K320" s="103"/>
      <c r="L320" s="103"/>
      <c r="M320" s="103"/>
      <c r="N320" s="103"/>
      <c r="O320" s="103"/>
      <c r="P320" s="103"/>
      <c r="Q320" s="103"/>
      <c r="R320" s="103"/>
      <c r="S320" s="103"/>
      <c r="T320" s="103"/>
      <c r="U320" s="103"/>
      <c r="V320" s="103"/>
      <c r="W320" s="103"/>
    </row>
    <row r="321" spans="1:23" s="125" customFormat="1" ht="12.75">
      <c r="A321" s="94"/>
      <c r="B321" s="94"/>
      <c r="D321" s="126"/>
      <c r="E321" s="103"/>
      <c r="F321" s="103"/>
      <c r="G321" s="103"/>
      <c r="H321" s="103"/>
      <c r="I321" s="103"/>
      <c r="J321" s="103"/>
      <c r="K321" s="103"/>
      <c r="L321" s="103"/>
      <c r="M321" s="103"/>
      <c r="N321" s="103"/>
      <c r="O321" s="103"/>
      <c r="P321" s="103"/>
      <c r="Q321" s="103"/>
      <c r="R321" s="103"/>
      <c r="S321" s="103"/>
      <c r="T321" s="103"/>
      <c r="U321" s="103"/>
      <c r="V321" s="103"/>
      <c r="W321" s="103"/>
    </row>
    <row r="322" spans="1:23" s="125" customFormat="1" ht="12.75">
      <c r="A322" s="94"/>
      <c r="B322" s="94"/>
      <c r="D322" s="126"/>
      <c r="E322" s="103"/>
      <c r="F322" s="103"/>
      <c r="G322" s="103"/>
      <c r="H322" s="103"/>
      <c r="I322" s="103"/>
      <c r="J322" s="103"/>
      <c r="K322" s="103"/>
      <c r="L322" s="103"/>
      <c r="M322" s="103"/>
      <c r="N322" s="103"/>
      <c r="O322" s="103"/>
      <c r="P322" s="103"/>
      <c r="Q322" s="103"/>
      <c r="R322" s="103"/>
      <c r="S322" s="103"/>
      <c r="T322" s="103"/>
      <c r="U322" s="103"/>
      <c r="V322" s="103"/>
      <c r="W322" s="103"/>
    </row>
    <row r="323" spans="1:23" s="125" customFormat="1" ht="12.75">
      <c r="A323" s="94"/>
      <c r="B323" s="94"/>
      <c r="D323" s="126"/>
      <c r="E323" s="103"/>
      <c r="F323" s="103"/>
      <c r="G323" s="103"/>
      <c r="H323" s="103"/>
      <c r="I323" s="103"/>
      <c r="J323" s="103"/>
      <c r="K323" s="103"/>
      <c r="L323" s="103"/>
      <c r="M323" s="103"/>
      <c r="N323" s="103"/>
      <c r="O323" s="103"/>
      <c r="P323" s="103"/>
      <c r="Q323" s="103"/>
      <c r="R323" s="103"/>
      <c r="S323" s="103"/>
      <c r="T323" s="103"/>
      <c r="U323" s="103"/>
      <c r="V323" s="103"/>
      <c r="W323" s="103"/>
    </row>
    <row r="324" spans="1:23" s="125" customFormat="1" ht="12.75">
      <c r="A324" s="94"/>
      <c r="B324" s="94"/>
      <c r="D324" s="126"/>
      <c r="E324" s="103"/>
      <c r="F324" s="103"/>
      <c r="G324" s="103"/>
      <c r="H324" s="103"/>
      <c r="I324" s="103"/>
      <c r="J324" s="103"/>
      <c r="K324" s="103"/>
      <c r="L324" s="103"/>
      <c r="M324" s="103"/>
      <c r="N324" s="103"/>
      <c r="O324" s="103"/>
      <c r="P324" s="103"/>
      <c r="Q324" s="103"/>
      <c r="R324" s="103"/>
      <c r="S324" s="103"/>
      <c r="T324" s="103"/>
      <c r="U324" s="103"/>
      <c r="V324" s="103"/>
      <c r="W324" s="103"/>
    </row>
    <row r="325" spans="1:23" s="125" customFormat="1" ht="12.75">
      <c r="A325" s="94"/>
      <c r="B325" s="94"/>
      <c r="D325" s="126"/>
      <c r="E325" s="103"/>
      <c r="F325" s="103"/>
      <c r="G325" s="103"/>
      <c r="H325" s="103"/>
      <c r="I325" s="103"/>
      <c r="J325" s="103"/>
      <c r="K325" s="103"/>
      <c r="L325" s="103"/>
      <c r="M325" s="103"/>
      <c r="N325" s="103"/>
      <c r="O325" s="103"/>
      <c r="P325" s="103"/>
      <c r="Q325" s="103"/>
      <c r="R325" s="103"/>
      <c r="S325" s="103"/>
      <c r="T325" s="103"/>
      <c r="U325" s="103"/>
      <c r="V325" s="103"/>
      <c r="W325" s="103"/>
    </row>
    <row r="326" spans="1:23" s="125" customFormat="1" ht="12.75">
      <c r="A326" s="94"/>
      <c r="B326" s="94"/>
      <c r="D326" s="126"/>
      <c r="E326" s="103"/>
      <c r="F326" s="103"/>
      <c r="G326" s="103"/>
      <c r="H326" s="103"/>
      <c r="I326" s="103"/>
      <c r="J326" s="103"/>
      <c r="K326" s="103"/>
      <c r="L326" s="103"/>
      <c r="M326" s="103"/>
      <c r="N326" s="103"/>
      <c r="O326" s="103"/>
      <c r="P326" s="103"/>
      <c r="Q326" s="103"/>
      <c r="R326" s="103"/>
      <c r="S326" s="103"/>
      <c r="T326" s="103"/>
      <c r="U326" s="103"/>
      <c r="V326" s="103"/>
      <c r="W326" s="103"/>
    </row>
    <row r="327" spans="1:23" s="125" customFormat="1" ht="12.75">
      <c r="A327" s="94"/>
      <c r="B327" s="94"/>
      <c r="D327" s="126"/>
      <c r="E327" s="103"/>
      <c r="F327" s="103"/>
      <c r="G327" s="103"/>
      <c r="H327" s="103"/>
      <c r="I327" s="103"/>
      <c r="J327" s="103"/>
      <c r="K327" s="103"/>
      <c r="L327" s="103"/>
      <c r="M327" s="103"/>
      <c r="N327" s="103"/>
      <c r="O327" s="103"/>
      <c r="P327" s="103"/>
      <c r="Q327" s="103"/>
      <c r="R327" s="103"/>
      <c r="S327" s="103"/>
      <c r="T327" s="103"/>
      <c r="U327" s="103"/>
      <c r="V327" s="103"/>
      <c r="W327" s="103"/>
    </row>
    <row r="328" spans="1:23" s="125" customFormat="1" ht="12.75">
      <c r="A328" s="94"/>
      <c r="B328" s="94"/>
      <c r="D328" s="126"/>
      <c r="E328" s="103"/>
      <c r="F328" s="103"/>
      <c r="G328" s="103"/>
      <c r="H328" s="103"/>
      <c r="I328" s="103"/>
      <c r="J328" s="103"/>
      <c r="K328" s="103"/>
      <c r="L328" s="103"/>
      <c r="M328" s="103"/>
      <c r="N328" s="103"/>
      <c r="O328" s="103"/>
      <c r="P328" s="103"/>
      <c r="Q328" s="103"/>
      <c r="R328" s="103"/>
      <c r="S328" s="103"/>
      <c r="T328" s="103"/>
      <c r="U328" s="103"/>
      <c r="V328" s="103"/>
      <c r="W328" s="103"/>
    </row>
    <row r="329" spans="1:23" s="125" customFormat="1" ht="12.75">
      <c r="A329" s="94"/>
      <c r="B329" s="94"/>
      <c r="D329" s="126"/>
      <c r="E329" s="103"/>
      <c r="F329" s="103"/>
      <c r="G329" s="103"/>
      <c r="H329" s="103"/>
      <c r="I329" s="103"/>
      <c r="J329" s="103"/>
      <c r="K329" s="103"/>
      <c r="L329" s="103"/>
      <c r="M329" s="103"/>
      <c r="N329" s="103"/>
      <c r="O329" s="103"/>
      <c r="P329" s="103"/>
      <c r="Q329" s="103"/>
      <c r="R329" s="103"/>
      <c r="S329" s="103"/>
      <c r="T329" s="103"/>
      <c r="U329" s="103"/>
      <c r="V329" s="103"/>
      <c r="W329" s="103"/>
    </row>
    <row r="330" spans="1:23" s="125" customFormat="1" ht="12.75">
      <c r="A330" s="94"/>
      <c r="B330" s="94"/>
      <c r="D330" s="126"/>
      <c r="E330" s="103"/>
      <c r="F330" s="103"/>
      <c r="G330" s="103"/>
      <c r="H330" s="103"/>
      <c r="I330" s="103"/>
      <c r="J330" s="103"/>
      <c r="K330" s="103"/>
      <c r="L330" s="103"/>
      <c r="M330" s="103"/>
      <c r="N330" s="103"/>
      <c r="O330" s="103"/>
      <c r="P330" s="103"/>
      <c r="Q330" s="103"/>
      <c r="R330" s="103"/>
      <c r="S330" s="103"/>
      <c r="T330" s="103"/>
      <c r="U330" s="103"/>
      <c r="V330" s="103"/>
      <c r="W330" s="103"/>
    </row>
    <row r="331" spans="1:23" s="125" customFormat="1" ht="12.75">
      <c r="A331" s="94"/>
      <c r="B331" s="94"/>
      <c r="D331" s="126"/>
      <c r="E331" s="103"/>
      <c r="F331" s="103"/>
      <c r="G331" s="103"/>
      <c r="H331" s="103"/>
      <c r="I331" s="103"/>
      <c r="J331" s="103"/>
      <c r="K331" s="103"/>
      <c r="L331" s="103"/>
      <c r="M331" s="103"/>
      <c r="N331" s="103"/>
      <c r="O331" s="103"/>
      <c r="P331" s="103"/>
      <c r="Q331" s="103"/>
      <c r="R331" s="103"/>
      <c r="S331" s="103"/>
      <c r="T331" s="103"/>
      <c r="U331" s="103"/>
      <c r="V331" s="103"/>
      <c r="W331" s="103"/>
    </row>
    <row r="332" spans="1:23" s="125" customFormat="1" ht="12.75">
      <c r="A332" s="94"/>
      <c r="B332" s="94"/>
      <c r="D332" s="126"/>
      <c r="E332" s="103"/>
      <c r="F332" s="103"/>
      <c r="G332" s="103"/>
      <c r="H332" s="103"/>
      <c r="I332" s="103"/>
      <c r="J332" s="103"/>
      <c r="K332" s="103"/>
      <c r="L332" s="103"/>
      <c r="M332" s="103"/>
      <c r="N332" s="103"/>
      <c r="O332" s="103"/>
      <c r="P332" s="103"/>
      <c r="Q332" s="103"/>
      <c r="R332" s="103"/>
      <c r="S332" s="103"/>
      <c r="T332" s="103"/>
      <c r="U332" s="103"/>
      <c r="V332" s="103"/>
      <c r="W332" s="103"/>
    </row>
    <row r="333" spans="1:23" s="125" customFormat="1" ht="12.75">
      <c r="A333" s="94"/>
      <c r="B333" s="94"/>
      <c r="D333" s="126"/>
      <c r="E333" s="103"/>
      <c r="F333" s="103"/>
      <c r="G333" s="103"/>
      <c r="H333" s="103"/>
      <c r="I333" s="103"/>
      <c r="J333" s="103"/>
      <c r="K333" s="103"/>
      <c r="L333" s="103"/>
      <c r="M333" s="103"/>
      <c r="N333" s="103"/>
      <c r="O333" s="103"/>
      <c r="P333" s="103"/>
      <c r="Q333" s="103"/>
      <c r="R333" s="103"/>
      <c r="S333" s="103"/>
      <c r="T333" s="103"/>
      <c r="U333" s="103"/>
      <c r="V333" s="103"/>
      <c r="W333" s="103"/>
    </row>
    <row r="334" spans="1:23" s="125" customFormat="1" ht="12.75">
      <c r="A334" s="94"/>
      <c r="B334" s="94"/>
      <c r="D334" s="126"/>
      <c r="E334" s="103"/>
      <c r="F334" s="103"/>
      <c r="G334" s="103"/>
      <c r="H334" s="103"/>
      <c r="I334" s="103"/>
      <c r="J334" s="103"/>
      <c r="K334" s="103"/>
      <c r="L334" s="103"/>
      <c r="M334" s="103"/>
      <c r="N334" s="103"/>
      <c r="O334" s="103"/>
      <c r="P334" s="103"/>
      <c r="Q334" s="103"/>
      <c r="R334" s="103"/>
      <c r="S334" s="103"/>
      <c r="T334" s="103"/>
      <c r="U334" s="103"/>
      <c r="V334" s="103"/>
      <c r="W334" s="103"/>
    </row>
    <row r="335" spans="1:23" s="125" customFormat="1" ht="12.75">
      <c r="A335" s="94"/>
      <c r="B335" s="94"/>
      <c r="D335" s="126"/>
      <c r="E335" s="103"/>
      <c r="F335" s="103"/>
      <c r="G335" s="103"/>
      <c r="H335" s="103"/>
      <c r="I335" s="103"/>
      <c r="J335" s="103"/>
      <c r="K335" s="103"/>
      <c r="L335" s="103"/>
      <c r="M335" s="103"/>
      <c r="N335" s="103"/>
      <c r="O335" s="103"/>
      <c r="P335" s="103"/>
      <c r="Q335" s="103"/>
      <c r="R335" s="103"/>
      <c r="S335" s="103"/>
      <c r="T335" s="103"/>
      <c r="U335" s="103"/>
      <c r="V335" s="103"/>
      <c r="W335" s="103"/>
    </row>
    <row r="336" spans="1:23" s="125" customFormat="1" ht="12.75">
      <c r="A336" s="94"/>
      <c r="B336" s="94"/>
      <c r="D336" s="126"/>
      <c r="E336" s="103"/>
      <c r="F336" s="103"/>
      <c r="G336" s="103"/>
      <c r="H336" s="103"/>
      <c r="I336" s="103"/>
      <c r="J336" s="103"/>
      <c r="K336" s="103"/>
      <c r="L336" s="103"/>
      <c r="M336" s="103"/>
      <c r="N336" s="103"/>
      <c r="O336" s="103"/>
      <c r="P336" s="103"/>
      <c r="Q336" s="103"/>
      <c r="R336" s="103"/>
      <c r="S336" s="103"/>
      <c r="T336" s="103"/>
      <c r="U336" s="103"/>
      <c r="V336" s="103"/>
      <c r="W336" s="103"/>
    </row>
    <row r="337" spans="1:23" s="125" customFormat="1" ht="12.75">
      <c r="A337" s="94"/>
      <c r="B337" s="94"/>
      <c r="D337" s="126"/>
      <c r="E337" s="103"/>
      <c r="F337" s="103"/>
      <c r="G337" s="103"/>
      <c r="H337" s="103"/>
      <c r="I337" s="103"/>
      <c r="J337" s="103"/>
      <c r="K337" s="103"/>
      <c r="L337" s="103"/>
      <c r="M337" s="103"/>
      <c r="N337" s="103"/>
      <c r="O337" s="103"/>
      <c r="P337" s="103"/>
      <c r="Q337" s="103"/>
      <c r="R337" s="103"/>
      <c r="S337" s="103"/>
      <c r="T337" s="103"/>
      <c r="U337" s="103"/>
      <c r="V337" s="103"/>
      <c r="W337" s="103"/>
    </row>
    <row r="338" spans="1:23" s="125" customFormat="1" ht="12.75">
      <c r="A338" s="94"/>
      <c r="B338" s="94"/>
      <c r="D338" s="126"/>
      <c r="E338" s="103"/>
      <c r="F338" s="103"/>
      <c r="G338" s="103"/>
      <c r="H338" s="103"/>
      <c r="I338" s="103"/>
      <c r="J338" s="103"/>
      <c r="K338" s="103"/>
      <c r="L338" s="103"/>
      <c r="M338" s="103"/>
      <c r="N338" s="103"/>
      <c r="O338" s="103"/>
      <c r="P338" s="103"/>
      <c r="Q338" s="103"/>
      <c r="R338" s="103"/>
      <c r="S338" s="103"/>
      <c r="T338" s="103"/>
      <c r="U338" s="103"/>
      <c r="V338" s="103"/>
      <c r="W338" s="103"/>
    </row>
    <row r="339" spans="1:23" s="125" customFormat="1" ht="12.75">
      <c r="A339" s="94"/>
      <c r="B339" s="94"/>
      <c r="D339" s="126"/>
      <c r="E339" s="103"/>
      <c r="F339" s="103"/>
      <c r="G339" s="103"/>
      <c r="H339" s="103"/>
      <c r="I339" s="103"/>
      <c r="J339" s="103"/>
      <c r="K339" s="103"/>
      <c r="L339" s="103"/>
      <c r="M339" s="103"/>
      <c r="N339" s="103"/>
      <c r="O339" s="103"/>
      <c r="P339" s="103"/>
      <c r="Q339" s="103"/>
      <c r="R339" s="103"/>
      <c r="S339" s="103"/>
      <c r="T339" s="103"/>
      <c r="U339" s="103"/>
      <c r="V339" s="103"/>
      <c r="W339" s="103"/>
    </row>
    <row r="340" spans="1:23" s="125" customFormat="1" ht="12.75">
      <c r="A340" s="94"/>
      <c r="B340" s="94"/>
      <c r="D340" s="126"/>
      <c r="E340" s="103"/>
      <c r="F340" s="103"/>
      <c r="G340" s="103"/>
      <c r="H340" s="103"/>
      <c r="I340" s="103"/>
      <c r="J340" s="103"/>
      <c r="K340" s="103"/>
      <c r="L340" s="103"/>
      <c r="M340" s="103"/>
      <c r="N340" s="103"/>
      <c r="O340" s="103"/>
      <c r="P340" s="103"/>
      <c r="Q340" s="103"/>
      <c r="R340" s="103"/>
      <c r="S340" s="103"/>
      <c r="T340" s="103"/>
      <c r="U340" s="103"/>
      <c r="V340" s="103"/>
      <c r="W340" s="103"/>
    </row>
    <row r="341" spans="1:23" s="125" customFormat="1" ht="12.75">
      <c r="A341" s="94"/>
      <c r="B341" s="94"/>
      <c r="D341" s="126"/>
      <c r="E341" s="103"/>
      <c r="F341" s="103"/>
      <c r="G341" s="103"/>
      <c r="H341" s="103"/>
      <c r="I341" s="103"/>
      <c r="J341" s="103"/>
      <c r="K341" s="103"/>
      <c r="L341" s="103"/>
      <c r="M341" s="103"/>
      <c r="N341" s="103"/>
      <c r="O341" s="103"/>
      <c r="P341" s="103"/>
      <c r="Q341" s="103"/>
      <c r="R341" s="103"/>
      <c r="S341" s="103"/>
      <c r="T341" s="103"/>
      <c r="U341" s="103"/>
      <c r="V341" s="103"/>
      <c r="W341" s="103"/>
    </row>
    <row r="342" spans="1:23" s="125" customFormat="1" ht="12.75">
      <c r="A342" s="94"/>
      <c r="B342" s="94"/>
      <c r="D342" s="126"/>
      <c r="E342" s="103"/>
      <c r="F342" s="103"/>
      <c r="G342" s="103"/>
      <c r="H342" s="103"/>
      <c r="I342" s="103"/>
      <c r="J342" s="103"/>
      <c r="K342" s="103"/>
      <c r="L342" s="103"/>
      <c r="M342" s="103"/>
      <c r="N342" s="103"/>
      <c r="O342" s="103"/>
      <c r="P342" s="103"/>
      <c r="Q342" s="103"/>
      <c r="R342" s="103"/>
      <c r="S342" s="103"/>
      <c r="T342" s="103"/>
      <c r="U342" s="103"/>
      <c r="V342" s="103"/>
      <c r="W342" s="103"/>
    </row>
    <row r="343" spans="1:23" s="125" customFormat="1" ht="12.75">
      <c r="A343" s="94"/>
      <c r="B343" s="94"/>
      <c r="D343" s="126"/>
      <c r="E343" s="103"/>
      <c r="F343" s="103"/>
      <c r="G343" s="103"/>
      <c r="H343" s="103"/>
      <c r="I343" s="103"/>
      <c r="J343" s="103"/>
      <c r="K343" s="103"/>
      <c r="L343" s="103"/>
      <c r="M343" s="103"/>
      <c r="N343" s="103"/>
      <c r="O343" s="103"/>
      <c r="P343" s="103"/>
      <c r="Q343" s="103"/>
      <c r="R343" s="103"/>
      <c r="S343" s="103"/>
      <c r="T343" s="103"/>
      <c r="U343" s="103"/>
      <c r="V343" s="103"/>
      <c r="W343" s="103"/>
    </row>
    <row r="344" spans="1:23" s="125" customFormat="1" ht="12.75">
      <c r="A344" s="94"/>
      <c r="B344" s="94"/>
      <c r="D344" s="126"/>
      <c r="E344" s="103"/>
      <c r="F344" s="103"/>
      <c r="G344" s="103"/>
      <c r="H344" s="103"/>
      <c r="I344" s="103"/>
      <c r="J344" s="103"/>
      <c r="K344" s="103"/>
      <c r="L344" s="103"/>
      <c r="M344" s="103"/>
      <c r="N344" s="103"/>
      <c r="O344" s="103"/>
      <c r="P344" s="103"/>
      <c r="Q344" s="103"/>
      <c r="R344" s="103"/>
      <c r="S344" s="103"/>
      <c r="T344" s="103"/>
      <c r="U344" s="103"/>
      <c r="V344" s="103"/>
      <c r="W344" s="103"/>
    </row>
    <row r="345" spans="1:23" s="125" customFormat="1" ht="12.75">
      <c r="A345" s="94"/>
      <c r="B345" s="94"/>
      <c r="D345" s="126"/>
      <c r="E345" s="103"/>
      <c r="F345" s="103"/>
      <c r="G345" s="103"/>
      <c r="H345" s="103"/>
      <c r="I345" s="103"/>
      <c r="J345" s="103"/>
      <c r="K345" s="103"/>
      <c r="L345" s="103"/>
      <c r="M345" s="103"/>
      <c r="N345" s="103"/>
      <c r="O345" s="103"/>
      <c r="P345" s="103"/>
      <c r="Q345" s="103"/>
      <c r="R345" s="103"/>
      <c r="S345" s="103"/>
      <c r="T345" s="103"/>
      <c r="U345" s="103"/>
      <c r="V345" s="103"/>
      <c r="W345" s="103"/>
    </row>
    <row r="346" spans="1:23" s="125" customFormat="1" ht="12.75">
      <c r="A346" s="94"/>
      <c r="B346" s="94"/>
      <c r="D346" s="126"/>
      <c r="E346" s="103"/>
      <c r="F346" s="103"/>
      <c r="G346" s="103"/>
      <c r="H346" s="103"/>
      <c r="I346" s="103"/>
      <c r="J346" s="103"/>
      <c r="K346" s="103"/>
      <c r="L346" s="103"/>
      <c r="M346" s="103"/>
      <c r="N346" s="103"/>
      <c r="O346" s="103"/>
      <c r="P346" s="103"/>
      <c r="Q346" s="103"/>
      <c r="R346" s="103"/>
      <c r="S346" s="103"/>
      <c r="T346" s="103"/>
      <c r="U346" s="103"/>
      <c r="V346" s="103"/>
      <c r="W346" s="103"/>
    </row>
    <row r="347" spans="1:23" s="125" customFormat="1" ht="12.75">
      <c r="A347" s="94"/>
      <c r="B347" s="94"/>
      <c r="D347" s="126"/>
      <c r="E347" s="103"/>
      <c r="F347" s="103"/>
      <c r="G347" s="103"/>
      <c r="H347" s="103"/>
      <c r="I347" s="103"/>
      <c r="J347" s="103"/>
      <c r="K347" s="103"/>
      <c r="L347" s="103"/>
      <c r="M347" s="103"/>
      <c r="N347" s="103"/>
      <c r="O347" s="103"/>
      <c r="P347" s="103"/>
      <c r="Q347" s="103"/>
      <c r="R347" s="103"/>
      <c r="S347" s="103"/>
      <c r="T347" s="103"/>
      <c r="U347" s="103"/>
      <c r="V347" s="103"/>
      <c r="W347" s="103"/>
    </row>
    <row r="348" spans="1:23" s="125" customFormat="1" ht="12.75">
      <c r="A348" s="94"/>
      <c r="B348" s="94"/>
      <c r="D348" s="126"/>
      <c r="E348" s="103"/>
      <c r="F348" s="103"/>
      <c r="G348" s="103"/>
      <c r="H348" s="103"/>
      <c r="I348" s="103"/>
      <c r="J348" s="103"/>
      <c r="K348" s="103"/>
      <c r="L348" s="103"/>
      <c r="M348" s="103"/>
      <c r="N348" s="103"/>
      <c r="O348" s="103"/>
      <c r="P348" s="103"/>
      <c r="Q348" s="103"/>
      <c r="R348" s="103"/>
      <c r="S348" s="103"/>
      <c r="T348" s="103"/>
      <c r="U348" s="103"/>
      <c r="V348" s="103"/>
      <c r="W348" s="103"/>
    </row>
    <row r="349" spans="1:23" s="125" customFormat="1" ht="12.75">
      <c r="A349" s="94"/>
      <c r="B349" s="94"/>
      <c r="D349" s="126"/>
      <c r="E349" s="103"/>
      <c r="F349" s="103"/>
      <c r="G349" s="103"/>
      <c r="H349" s="103"/>
      <c r="I349" s="103"/>
      <c r="J349" s="103"/>
      <c r="K349" s="103"/>
      <c r="L349" s="103"/>
      <c r="M349" s="103"/>
      <c r="N349" s="103"/>
      <c r="O349" s="103"/>
      <c r="P349" s="103"/>
      <c r="Q349" s="103"/>
      <c r="R349" s="103"/>
      <c r="S349" s="103"/>
      <c r="T349" s="103"/>
      <c r="U349" s="103"/>
      <c r="V349" s="103"/>
      <c r="W349" s="103"/>
    </row>
    <row r="350" spans="1:23" s="125" customFormat="1" ht="12.75">
      <c r="A350" s="94"/>
      <c r="B350" s="94"/>
      <c r="D350" s="126"/>
      <c r="E350" s="103"/>
      <c r="F350" s="103"/>
      <c r="G350" s="103"/>
      <c r="H350" s="103"/>
      <c r="I350" s="103"/>
      <c r="J350" s="103"/>
      <c r="K350" s="103"/>
      <c r="L350" s="103"/>
      <c r="M350" s="103"/>
      <c r="N350" s="103"/>
      <c r="O350" s="103"/>
      <c r="P350" s="103"/>
      <c r="Q350" s="103"/>
      <c r="R350" s="103"/>
      <c r="S350" s="103"/>
      <c r="T350" s="103"/>
      <c r="U350" s="103"/>
      <c r="V350" s="103"/>
      <c r="W350" s="103"/>
    </row>
    <row r="351" spans="1:23" s="125" customFormat="1" ht="12.75">
      <c r="A351" s="94"/>
      <c r="B351" s="94"/>
      <c r="D351" s="126"/>
      <c r="E351" s="103"/>
      <c r="F351" s="103"/>
      <c r="G351" s="103"/>
      <c r="H351" s="103"/>
      <c r="I351" s="103"/>
      <c r="J351" s="103"/>
      <c r="K351" s="103"/>
      <c r="L351" s="103"/>
      <c r="M351" s="103"/>
      <c r="N351" s="103"/>
      <c r="O351" s="103"/>
      <c r="P351" s="103"/>
      <c r="Q351" s="103"/>
      <c r="R351" s="103"/>
      <c r="S351" s="103"/>
      <c r="T351" s="103"/>
      <c r="U351" s="103"/>
      <c r="V351" s="103"/>
      <c r="W351" s="103"/>
    </row>
    <row r="352" spans="1:23" s="125" customFormat="1" ht="12.75">
      <c r="A352" s="94"/>
      <c r="B352" s="94"/>
      <c r="D352" s="126"/>
      <c r="E352" s="103"/>
      <c r="F352" s="103"/>
      <c r="G352" s="103"/>
      <c r="H352" s="103"/>
      <c r="I352" s="103"/>
      <c r="J352" s="103"/>
      <c r="K352" s="103"/>
      <c r="L352" s="103"/>
      <c r="M352" s="103"/>
      <c r="N352" s="103"/>
      <c r="O352" s="103"/>
      <c r="P352" s="103"/>
      <c r="Q352" s="103"/>
      <c r="R352" s="103"/>
      <c r="S352" s="103"/>
      <c r="T352" s="103"/>
      <c r="U352" s="103"/>
      <c r="V352" s="103"/>
      <c r="W352" s="103"/>
    </row>
    <row r="353" spans="1:23" s="125" customFormat="1" ht="12.75">
      <c r="A353" s="94"/>
      <c r="B353" s="94"/>
      <c r="D353" s="126"/>
      <c r="E353" s="103"/>
      <c r="F353" s="103"/>
      <c r="G353" s="103"/>
      <c r="H353" s="103"/>
      <c r="I353" s="103"/>
      <c r="J353" s="103"/>
      <c r="K353" s="103"/>
      <c r="L353" s="103"/>
      <c r="M353" s="103"/>
      <c r="N353" s="103"/>
      <c r="O353" s="103"/>
      <c r="P353" s="103"/>
      <c r="Q353" s="103"/>
      <c r="R353" s="103"/>
      <c r="S353" s="103"/>
      <c r="T353" s="103"/>
      <c r="U353" s="103"/>
      <c r="V353" s="103"/>
      <c r="W353" s="103"/>
    </row>
    <row r="354" spans="1:23" s="125" customFormat="1" ht="12.75">
      <c r="A354" s="94"/>
      <c r="B354" s="94"/>
      <c r="D354" s="126"/>
      <c r="E354" s="103"/>
      <c r="F354" s="103"/>
      <c r="G354" s="103"/>
      <c r="H354" s="103"/>
      <c r="I354" s="103"/>
      <c r="J354" s="103"/>
      <c r="K354" s="103"/>
      <c r="L354" s="103"/>
      <c r="M354" s="103"/>
      <c r="N354" s="103"/>
      <c r="O354" s="103"/>
      <c r="P354" s="103"/>
      <c r="Q354" s="103"/>
      <c r="R354" s="103"/>
      <c r="S354" s="103"/>
      <c r="T354" s="103"/>
      <c r="U354" s="103"/>
      <c r="V354" s="103"/>
      <c r="W354" s="103"/>
    </row>
    <row r="355" spans="1:23" s="125" customFormat="1" ht="12.75">
      <c r="A355" s="94"/>
      <c r="B355" s="94"/>
      <c r="D355" s="126"/>
      <c r="E355" s="103"/>
      <c r="F355" s="103"/>
      <c r="G355" s="103"/>
      <c r="H355" s="103"/>
      <c r="I355" s="103"/>
      <c r="J355" s="103"/>
      <c r="K355" s="103"/>
      <c r="L355" s="103"/>
      <c r="M355" s="103"/>
      <c r="N355" s="103"/>
      <c r="O355" s="103"/>
      <c r="P355" s="103"/>
      <c r="Q355" s="103"/>
      <c r="R355" s="103"/>
      <c r="S355" s="103"/>
      <c r="T355" s="103"/>
      <c r="U355" s="103"/>
      <c r="V355" s="103"/>
      <c r="W355" s="103"/>
    </row>
    <row r="356" spans="1:23" s="125" customFormat="1" ht="12.75">
      <c r="A356" s="94"/>
      <c r="B356" s="94"/>
      <c r="D356" s="126"/>
      <c r="E356" s="103"/>
      <c r="F356" s="103"/>
      <c r="G356" s="103"/>
      <c r="H356" s="103"/>
      <c r="I356" s="103"/>
      <c r="J356" s="103"/>
      <c r="K356" s="103"/>
      <c r="L356" s="103"/>
      <c r="M356" s="103"/>
      <c r="N356" s="103"/>
      <c r="O356" s="103"/>
      <c r="P356" s="103"/>
      <c r="Q356" s="103"/>
      <c r="R356" s="103"/>
      <c r="S356" s="103"/>
      <c r="T356" s="103"/>
      <c r="U356" s="103"/>
      <c r="V356" s="103"/>
      <c r="W356" s="103"/>
    </row>
    <row r="357" spans="1:23" s="125" customFormat="1" ht="12.75">
      <c r="A357" s="94"/>
      <c r="B357" s="94"/>
      <c r="D357" s="126"/>
      <c r="E357" s="103"/>
      <c r="F357" s="103"/>
      <c r="G357" s="103"/>
      <c r="H357" s="103"/>
      <c r="I357" s="103"/>
      <c r="J357" s="103"/>
      <c r="K357" s="103"/>
      <c r="L357" s="103"/>
      <c r="M357" s="103"/>
      <c r="N357" s="103"/>
      <c r="O357" s="103"/>
      <c r="P357" s="103"/>
      <c r="Q357" s="103"/>
      <c r="R357" s="103"/>
      <c r="S357" s="103"/>
      <c r="T357" s="103"/>
      <c r="U357" s="103"/>
      <c r="V357" s="103"/>
      <c r="W357" s="103"/>
    </row>
    <row r="358" spans="1:23" s="125" customFormat="1" ht="12.75">
      <c r="A358" s="94"/>
      <c r="B358" s="94"/>
      <c r="D358" s="126"/>
      <c r="E358" s="103"/>
      <c r="F358" s="103"/>
      <c r="G358" s="103"/>
      <c r="H358" s="103"/>
      <c r="I358" s="103"/>
      <c r="J358" s="103"/>
      <c r="K358" s="103"/>
      <c r="L358" s="103"/>
      <c r="M358" s="103"/>
      <c r="N358" s="103"/>
      <c r="O358" s="103"/>
      <c r="P358" s="103"/>
      <c r="Q358" s="103"/>
      <c r="R358" s="103"/>
      <c r="S358" s="103"/>
      <c r="T358" s="103"/>
      <c r="U358" s="103"/>
      <c r="V358" s="103"/>
      <c r="W358" s="103"/>
    </row>
    <row r="359" spans="1:23" s="125" customFormat="1" ht="12.75">
      <c r="A359" s="94"/>
      <c r="B359" s="94"/>
      <c r="D359" s="126"/>
      <c r="E359" s="103"/>
      <c r="F359" s="103"/>
      <c r="G359" s="103"/>
      <c r="H359" s="103"/>
      <c r="I359" s="103"/>
      <c r="J359" s="103"/>
      <c r="K359" s="103"/>
      <c r="L359" s="103"/>
      <c r="M359" s="103"/>
      <c r="N359" s="103"/>
      <c r="O359" s="103"/>
      <c r="P359" s="103"/>
      <c r="Q359" s="103"/>
      <c r="R359" s="103"/>
      <c r="S359" s="103"/>
      <c r="T359" s="103"/>
      <c r="U359" s="103"/>
      <c r="V359" s="103"/>
      <c r="W359" s="103"/>
    </row>
    <row r="360" spans="1:23" s="125" customFormat="1" ht="12.75">
      <c r="A360" s="94"/>
      <c r="B360" s="94"/>
      <c r="D360" s="126"/>
      <c r="E360" s="103"/>
      <c r="F360" s="103"/>
      <c r="G360" s="103"/>
      <c r="H360" s="103"/>
      <c r="I360" s="103"/>
      <c r="J360" s="103"/>
      <c r="K360" s="103"/>
      <c r="L360" s="103"/>
      <c r="M360" s="103"/>
      <c r="N360" s="103"/>
      <c r="O360" s="103"/>
      <c r="P360" s="103"/>
      <c r="Q360" s="103"/>
      <c r="R360" s="103"/>
      <c r="S360" s="103"/>
      <c r="T360" s="103"/>
      <c r="U360" s="103"/>
      <c r="V360" s="103"/>
      <c r="W360" s="103"/>
    </row>
    <row r="361" spans="1:23" s="125" customFormat="1" ht="12.75">
      <c r="A361" s="94"/>
      <c r="B361" s="94"/>
      <c r="D361" s="126"/>
      <c r="E361" s="103"/>
      <c r="F361" s="103"/>
      <c r="G361" s="103"/>
      <c r="H361" s="103"/>
      <c r="I361" s="103"/>
      <c r="J361" s="103"/>
      <c r="K361" s="103"/>
      <c r="L361" s="103"/>
      <c r="M361" s="103"/>
      <c r="N361" s="103"/>
      <c r="O361" s="103"/>
      <c r="P361" s="103"/>
      <c r="Q361" s="103"/>
      <c r="R361" s="103"/>
      <c r="S361" s="103"/>
      <c r="T361" s="103"/>
      <c r="U361" s="103"/>
      <c r="V361" s="103"/>
      <c r="W361" s="103"/>
    </row>
    <row r="362" spans="1:23" s="125" customFormat="1" ht="12.75">
      <c r="A362" s="94"/>
      <c r="B362" s="94"/>
      <c r="D362" s="126"/>
      <c r="E362" s="103"/>
      <c r="F362" s="103"/>
      <c r="G362" s="103"/>
      <c r="H362" s="103"/>
      <c r="I362" s="103"/>
      <c r="J362" s="103"/>
      <c r="K362" s="103"/>
      <c r="L362" s="103"/>
      <c r="M362" s="103"/>
      <c r="N362" s="103"/>
      <c r="O362" s="103"/>
      <c r="P362" s="103"/>
      <c r="Q362" s="103"/>
      <c r="R362" s="103"/>
      <c r="S362" s="103"/>
      <c r="T362" s="103"/>
      <c r="U362" s="103"/>
      <c r="V362" s="103"/>
      <c r="W362" s="103"/>
    </row>
    <row r="363" spans="1:23" s="125" customFormat="1" ht="12.75">
      <c r="A363" s="94"/>
      <c r="B363" s="94"/>
      <c r="D363" s="126"/>
      <c r="E363" s="103"/>
      <c r="F363" s="103"/>
      <c r="G363" s="103"/>
      <c r="H363" s="103"/>
      <c r="I363" s="103"/>
      <c r="J363" s="103"/>
      <c r="K363" s="103"/>
      <c r="L363" s="103"/>
      <c r="M363" s="103"/>
      <c r="N363" s="103"/>
      <c r="O363" s="103"/>
      <c r="P363" s="103"/>
      <c r="Q363" s="103"/>
      <c r="R363" s="103"/>
      <c r="S363" s="103"/>
      <c r="T363" s="103"/>
      <c r="U363" s="103"/>
      <c r="V363" s="103"/>
      <c r="W363" s="103"/>
    </row>
    <row r="364" spans="1:23" s="125" customFormat="1" ht="12.75">
      <c r="A364" s="94"/>
      <c r="B364" s="94"/>
      <c r="D364" s="126"/>
      <c r="E364" s="103"/>
      <c r="F364" s="103"/>
      <c r="G364" s="103"/>
      <c r="H364" s="103"/>
      <c r="I364" s="103"/>
      <c r="J364" s="103"/>
      <c r="K364" s="103"/>
      <c r="L364" s="103"/>
      <c r="M364" s="103"/>
      <c r="N364" s="103"/>
      <c r="O364" s="103"/>
      <c r="P364" s="103"/>
      <c r="Q364" s="103"/>
      <c r="R364" s="103"/>
      <c r="S364" s="103"/>
      <c r="T364" s="103"/>
      <c r="U364" s="103"/>
      <c r="V364" s="103"/>
      <c r="W364" s="103"/>
    </row>
    <row r="365" spans="1:23" s="125" customFormat="1" ht="12.75">
      <c r="A365" s="94"/>
      <c r="B365" s="94"/>
      <c r="D365" s="126"/>
      <c r="E365" s="103"/>
      <c r="F365" s="103"/>
      <c r="G365" s="103"/>
      <c r="H365" s="103"/>
      <c r="I365" s="103"/>
      <c r="J365" s="103"/>
      <c r="K365" s="103"/>
      <c r="L365" s="103"/>
      <c r="M365" s="103"/>
      <c r="N365" s="103"/>
      <c r="O365" s="103"/>
      <c r="P365" s="103"/>
      <c r="Q365" s="103"/>
      <c r="R365" s="103"/>
      <c r="S365" s="103"/>
      <c r="T365" s="103"/>
      <c r="U365" s="103"/>
      <c r="V365" s="103"/>
      <c r="W365" s="103"/>
    </row>
    <row r="366" spans="1:23" s="125" customFormat="1" ht="12.75">
      <c r="A366" s="94"/>
      <c r="B366" s="94"/>
      <c r="D366" s="126"/>
      <c r="E366" s="103"/>
      <c r="F366" s="103"/>
      <c r="G366" s="103"/>
      <c r="H366" s="103"/>
      <c r="I366" s="103"/>
      <c r="J366" s="103"/>
      <c r="K366" s="103"/>
      <c r="L366" s="103"/>
      <c r="M366" s="103"/>
      <c r="N366" s="103"/>
      <c r="O366" s="103"/>
      <c r="P366" s="103"/>
      <c r="Q366" s="103"/>
      <c r="R366" s="103"/>
      <c r="S366" s="103"/>
      <c r="T366" s="103"/>
      <c r="U366" s="103"/>
      <c r="V366" s="103"/>
      <c r="W366" s="103"/>
    </row>
    <row r="367" spans="1:23" s="125" customFormat="1" ht="12.75">
      <c r="A367" s="94"/>
      <c r="B367" s="94"/>
      <c r="D367" s="126"/>
      <c r="E367" s="103"/>
      <c r="F367" s="103"/>
      <c r="G367" s="103"/>
      <c r="H367" s="103"/>
      <c r="I367" s="103"/>
      <c r="J367" s="103"/>
      <c r="K367" s="103"/>
      <c r="L367" s="103"/>
      <c r="M367" s="103"/>
      <c r="N367" s="103"/>
      <c r="O367" s="103"/>
      <c r="P367" s="103"/>
      <c r="Q367" s="103"/>
      <c r="R367" s="103"/>
      <c r="S367" s="103"/>
      <c r="T367" s="103"/>
      <c r="U367" s="103"/>
      <c r="V367" s="103"/>
      <c r="W367" s="103"/>
    </row>
    <row r="368" spans="1:23" s="125" customFormat="1" ht="12.75">
      <c r="A368" s="94"/>
      <c r="B368" s="94"/>
      <c r="D368" s="126"/>
      <c r="E368" s="103"/>
      <c r="F368" s="103"/>
      <c r="G368" s="103"/>
      <c r="H368" s="103"/>
      <c r="I368" s="103"/>
      <c r="J368" s="103"/>
      <c r="K368" s="103"/>
      <c r="L368" s="103"/>
      <c r="M368" s="103"/>
      <c r="N368" s="103"/>
      <c r="O368" s="103"/>
      <c r="P368" s="103"/>
      <c r="Q368" s="103"/>
      <c r="R368" s="103"/>
      <c r="S368" s="103"/>
      <c r="T368" s="103"/>
      <c r="U368" s="103"/>
      <c r="V368" s="103"/>
      <c r="W368" s="103"/>
    </row>
    <row r="369" spans="1:23" s="125" customFormat="1" ht="12.75">
      <c r="A369" s="94"/>
      <c r="B369" s="94"/>
      <c r="D369" s="126"/>
      <c r="E369" s="103"/>
      <c r="F369" s="103"/>
      <c r="G369" s="103"/>
      <c r="H369" s="103"/>
      <c r="I369" s="103"/>
      <c r="J369" s="103"/>
      <c r="K369" s="103"/>
      <c r="L369" s="103"/>
      <c r="M369" s="103"/>
      <c r="N369" s="103"/>
      <c r="O369" s="103"/>
      <c r="P369" s="103"/>
      <c r="Q369" s="103"/>
      <c r="R369" s="103"/>
      <c r="S369" s="103"/>
      <c r="T369" s="103"/>
      <c r="U369" s="103"/>
      <c r="V369" s="103"/>
      <c r="W369" s="103"/>
    </row>
    <row r="370" spans="1:23" s="125" customFormat="1" ht="12.75">
      <c r="A370" s="94"/>
      <c r="B370" s="94"/>
      <c r="D370" s="126"/>
      <c r="E370" s="103"/>
      <c r="F370" s="103"/>
      <c r="G370" s="103"/>
      <c r="H370" s="103"/>
      <c r="I370" s="103"/>
      <c r="J370" s="103"/>
      <c r="K370" s="103"/>
      <c r="L370" s="103"/>
      <c r="M370" s="103"/>
      <c r="N370" s="103"/>
      <c r="O370" s="103"/>
      <c r="P370" s="103"/>
      <c r="Q370" s="103"/>
      <c r="R370" s="103"/>
      <c r="S370" s="103"/>
      <c r="T370" s="103"/>
      <c r="U370" s="103"/>
      <c r="V370" s="103"/>
      <c r="W370" s="103"/>
    </row>
    <row r="371" spans="1:23" s="125" customFormat="1" ht="12.75">
      <c r="A371" s="94"/>
      <c r="B371" s="94"/>
      <c r="D371" s="126"/>
      <c r="E371" s="103"/>
      <c r="F371" s="103"/>
      <c r="G371" s="103"/>
      <c r="H371" s="103"/>
      <c r="I371" s="103"/>
      <c r="J371" s="103"/>
      <c r="K371" s="103"/>
      <c r="L371" s="103"/>
      <c r="M371" s="103"/>
      <c r="N371" s="103"/>
      <c r="O371" s="103"/>
      <c r="P371" s="103"/>
      <c r="Q371" s="103"/>
      <c r="R371" s="103"/>
      <c r="S371" s="103"/>
      <c r="T371" s="103"/>
      <c r="U371" s="103"/>
      <c r="V371" s="103"/>
      <c r="W371" s="103"/>
    </row>
    <row r="372" spans="1:23" s="125" customFormat="1" ht="12.75">
      <c r="A372" s="94"/>
      <c r="B372" s="94"/>
      <c r="D372" s="126"/>
      <c r="E372" s="103"/>
      <c r="F372" s="103"/>
      <c r="G372" s="103"/>
      <c r="H372" s="103"/>
      <c r="I372" s="103"/>
      <c r="J372" s="103"/>
      <c r="K372" s="103"/>
      <c r="L372" s="103"/>
      <c r="M372" s="103"/>
      <c r="N372" s="103"/>
      <c r="O372" s="103"/>
      <c r="P372" s="103"/>
      <c r="Q372" s="103"/>
      <c r="R372" s="103"/>
      <c r="S372" s="103"/>
      <c r="T372" s="103"/>
      <c r="U372" s="103"/>
      <c r="V372" s="103"/>
      <c r="W372" s="103"/>
    </row>
    <row r="373" spans="1:23" s="125" customFormat="1" ht="12.75">
      <c r="A373" s="94"/>
      <c r="B373" s="94"/>
      <c r="D373" s="126"/>
      <c r="E373" s="103"/>
      <c r="F373" s="103"/>
      <c r="G373" s="103"/>
      <c r="H373" s="103"/>
      <c r="I373" s="103"/>
      <c r="J373" s="103"/>
      <c r="K373" s="103"/>
      <c r="L373" s="103"/>
      <c r="M373" s="103"/>
      <c r="N373" s="103"/>
      <c r="O373" s="103"/>
      <c r="P373" s="103"/>
      <c r="Q373" s="103"/>
      <c r="R373" s="103"/>
      <c r="S373" s="103"/>
      <c r="T373" s="103"/>
      <c r="U373" s="103"/>
      <c r="V373" s="103"/>
      <c r="W373" s="103"/>
    </row>
    <row r="374" spans="1:23" s="125" customFormat="1" ht="12.75">
      <c r="A374" s="94"/>
      <c r="B374" s="94"/>
      <c r="D374" s="126"/>
      <c r="E374" s="103"/>
      <c r="F374" s="103"/>
      <c r="G374" s="103"/>
      <c r="H374" s="103"/>
      <c r="I374" s="103"/>
      <c r="J374" s="103"/>
      <c r="K374" s="103"/>
      <c r="L374" s="103"/>
      <c r="M374" s="103"/>
      <c r="N374" s="103"/>
      <c r="O374" s="103"/>
      <c r="P374" s="103"/>
      <c r="Q374" s="103"/>
      <c r="R374" s="103"/>
      <c r="S374" s="103"/>
      <c r="T374" s="103"/>
      <c r="U374" s="103"/>
      <c r="V374" s="103"/>
      <c r="W374" s="103"/>
    </row>
    <row r="375" spans="1:23" s="125" customFormat="1" ht="12.75">
      <c r="A375" s="94"/>
      <c r="B375" s="94"/>
      <c r="D375" s="126"/>
      <c r="E375" s="103"/>
      <c r="F375" s="103"/>
      <c r="G375" s="103"/>
      <c r="H375" s="103"/>
      <c r="I375" s="103"/>
      <c r="J375" s="103"/>
      <c r="K375" s="103"/>
      <c r="L375" s="103"/>
      <c r="M375" s="103"/>
      <c r="N375" s="103"/>
      <c r="O375" s="103"/>
      <c r="P375" s="103"/>
      <c r="Q375" s="103"/>
      <c r="R375" s="103"/>
      <c r="S375" s="103"/>
      <c r="T375" s="103"/>
      <c r="U375" s="103"/>
      <c r="V375" s="103"/>
      <c r="W375" s="103"/>
    </row>
    <row r="376" spans="1:23" s="125" customFormat="1" ht="12.75">
      <c r="A376" s="94"/>
      <c r="B376" s="94"/>
      <c r="D376" s="126"/>
      <c r="E376" s="103"/>
      <c r="F376" s="103"/>
      <c r="G376" s="103"/>
      <c r="H376" s="103"/>
      <c r="I376" s="103"/>
      <c r="J376" s="103"/>
      <c r="K376" s="103"/>
      <c r="L376" s="103"/>
      <c r="M376" s="103"/>
      <c r="N376" s="103"/>
      <c r="O376" s="103"/>
      <c r="P376" s="103"/>
      <c r="Q376" s="103"/>
      <c r="R376" s="103"/>
      <c r="S376" s="103"/>
      <c r="T376" s="103"/>
      <c r="U376" s="103"/>
      <c r="V376" s="103"/>
      <c r="W376" s="103"/>
    </row>
    <row r="377" spans="1:23" s="125" customFormat="1" ht="12.75">
      <c r="A377" s="94"/>
      <c r="B377" s="94"/>
      <c r="D377" s="126"/>
      <c r="E377" s="103"/>
      <c r="F377" s="103"/>
      <c r="G377" s="103"/>
      <c r="H377" s="103"/>
      <c r="I377" s="103"/>
      <c r="J377" s="103"/>
      <c r="K377" s="103"/>
      <c r="L377" s="103"/>
      <c r="M377" s="103"/>
      <c r="N377" s="103"/>
      <c r="O377" s="103"/>
      <c r="P377" s="103"/>
      <c r="Q377" s="103"/>
      <c r="R377" s="103"/>
      <c r="S377" s="103"/>
      <c r="T377" s="103"/>
      <c r="U377" s="103"/>
      <c r="V377" s="103"/>
      <c r="W377" s="103"/>
    </row>
    <row r="378" spans="1:23" s="125" customFormat="1" ht="12.75">
      <c r="A378" s="94"/>
      <c r="B378" s="94"/>
      <c r="D378" s="126"/>
      <c r="E378" s="103"/>
      <c r="F378" s="103"/>
      <c r="G378" s="103"/>
      <c r="H378" s="103"/>
      <c r="I378" s="103"/>
      <c r="J378" s="103"/>
      <c r="K378" s="103"/>
      <c r="L378" s="103"/>
      <c r="M378" s="103"/>
      <c r="N378" s="103"/>
      <c r="O378" s="103"/>
      <c r="P378" s="103"/>
      <c r="Q378" s="103"/>
      <c r="R378" s="103"/>
      <c r="S378" s="103"/>
      <c r="T378" s="103"/>
      <c r="U378" s="103"/>
      <c r="V378" s="103"/>
      <c r="W378" s="103"/>
    </row>
    <row r="379" spans="1:23" s="125" customFormat="1" ht="12.75">
      <c r="A379" s="94"/>
      <c r="B379" s="94"/>
      <c r="D379" s="126"/>
      <c r="E379" s="103"/>
      <c r="F379" s="103"/>
      <c r="G379" s="103"/>
      <c r="H379" s="103"/>
      <c r="I379" s="103"/>
      <c r="J379" s="103"/>
      <c r="K379" s="103"/>
      <c r="L379" s="103"/>
      <c r="M379" s="103"/>
      <c r="N379" s="103"/>
      <c r="O379" s="103"/>
      <c r="P379" s="103"/>
      <c r="Q379" s="103"/>
      <c r="R379" s="103"/>
      <c r="S379" s="103"/>
      <c r="T379" s="103"/>
      <c r="U379" s="103"/>
      <c r="V379" s="103"/>
      <c r="W379" s="103"/>
    </row>
  </sheetData>
  <sheetProtection/>
  <mergeCells count="5">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view="pageBreakPreview" zoomScale="60" zoomScaleNormal="50" workbookViewId="0" topLeftCell="B1">
      <selection activeCell="G1" sqref="G1:H1"/>
    </sheetView>
  </sheetViews>
  <sheetFormatPr defaultColWidth="8.8515625" defaultRowHeight="12.75"/>
  <cols>
    <col min="1" max="1" width="0" style="94" hidden="1" customWidth="1"/>
    <col min="2" max="2" width="14.7109375" style="94" customWidth="1"/>
    <col min="3" max="3" width="19.28125" style="125" customWidth="1"/>
    <col min="4" max="4" width="18.421875" style="125" customWidth="1"/>
    <col min="5" max="5" width="50.7109375" style="126" customWidth="1"/>
    <col min="6" max="6" width="60.421875" style="125" customWidth="1"/>
    <col min="7" max="7" width="27.57421875" style="125" customWidth="1"/>
    <col min="8" max="8" width="19.28125" style="125" customWidth="1"/>
    <col min="9" max="16384" width="8.8515625" style="103" customWidth="1"/>
  </cols>
  <sheetData>
    <row r="1" spans="3:8" ht="162" customHeight="1">
      <c r="C1" s="101"/>
      <c r="D1" s="101"/>
      <c r="E1" s="102"/>
      <c r="F1" s="101"/>
      <c r="G1" s="1296" t="s">
        <v>604</v>
      </c>
      <c r="H1" s="1297"/>
    </row>
    <row r="2" spans="2:14" ht="64.5" customHeight="1">
      <c r="B2" s="1155" t="s">
        <v>581</v>
      </c>
      <c r="C2" s="1304"/>
      <c r="D2" s="1304"/>
      <c r="E2" s="1304"/>
      <c r="F2" s="1304"/>
      <c r="G2" s="1304"/>
      <c r="H2" s="1304"/>
      <c r="N2" s="105"/>
    </row>
    <row r="3" spans="2:14" ht="27" customHeight="1">
      <c r="B3" s="104"/>
      <c r="C3" s="1305">
        <v>25539000000</v>
      </c>
      <c r="D3" s="1305"/>
      <c r="E3"/>
      <c r="F3"/>
      <c r="G3"/>
      <c r="H3"/>
      <c r="N3" s="229"/>
    </row>
    <row r="4" spans="3:20" ht="28.5" customHeight="1" thickBot="1">
      <c r="C4" s="1302" t="s">
        <v>108</v>
      </c>
      <c r="D4" s="1302"/>
      <c r="E4" s="1303"/>
      <c r="F4" s="1303"/>
      <c r="G4" s="1303"/>
      <c r="H4" s="1303"/>
      <c r="T4" s="144"/>
    </row>
    <row r="5" spans="2:8" ht="92.25" customHeight="1">
      <c r="B5" s="1298" t="s">
        <v>334</v>
      </c>
      <c r="C5" s="1298" t="s">
        <v>325</v>
      </c>
      <c r="D5" s="1298" t="s">
        <v>335</v>
      </c>
      <c r="E5" s="1300" t="s">
        <v>324</v>
      </c>
      <c r="F5" s="1268" t="s">
        <v>739</v>
      </c>
      <c r="G5" s="1306" t="s">
        <v>741</v>
      </c>
      <c r="H5" s="1308" t="s">
        <v>740</v>
      </c>
    </row>
    <row r="6" spans="2:8" ht="35.25" customHeight="1" thickBot="1">
      <c r="B6" s="1299"/>
      <c r="C6" s="1299"/>
      <c r="D6" s="1299"/>
      <c r="E6" s="1301"/>
      <c r="F6" s="1269"/>
      <c r="G6" s="1307"/>
      <c r="H6" s="1309"/>
    </row>
    <row r="7" spans="1:8" s="114" customFormat="1" ht="16.5" thickBot="1">
      <c r="A7" s="108"/>
      <c r="B7" s="109">
        <v>1</v>
      </c>
      <c r="C7" s="109">
        <v>2</v>
      </c>
      <c r="D7" s="110">
        <v>3</v>
      </c>
      <c r="E7" s="111">
        <v>4</v>
      </c>
      <c r="F7" s="222">
        <v>5</v>
      </c>
      <c r="G7" s="220">
        <v>7</v>
      </c>
      <c r="H7" s="112">
        <v>8</v>
      </c>
    </row>
    <row r="8" spans="1:8" s="114" customFormat="1" ht="43.5" customHeight="1">
      <c r="A8" s="108"/>
      <c r="B8" s="150" t="s">
        <v>348</v>
      </c>
      <c r="C8" s="151"/>
      <c r="D8" s="151"/>
      <c r="E8" s="152" t="s">
        <v>182</v>
      </c>
      <c r="F8" s="153"/>
      <c r="G8" s="628">
        <f>G9</f>
        <v>99455</v>
      </c>
      <c r="H8" s="665">
        <f>H9</f>
        <v>6</v>
      </c>
    </row>
    <row r="9" spans="1:8" s="114" customFormat="1" ht="32.25" customHeight="1" thickBot="1">
      <c r="A9" s="108"/>
      <c r="B9" s="806" t="s">
        <v>349</v>
      </c>
      <c r="C9" s="693"/>
      <c r="D9" s="693"/>
      <c r="E9" s="694" t="s">
        <v>182</v>
      </c>
      <c r="F9" s="157"/>
      <c r="G9" s="630">
        <f>G10+G11+G12</f>
        <v>99455</v>
      </c>
      <c r="H9" s="666">
        <f>SUM(H10:H28)</f>
        <v>6</v>
      </c>
    </row>
    <row r="10" spans="1:8" s="114" customFormat="1" ht="78" customHeight="1">
      <c r="A10" s="108"/>
      <c r="B10" s="384" t="s">
        <v>262</v>
      </c>
      <c r="C10" s="389" t="s">
        <v>78</v>
      </c>
      <c r="D10" s="402" t="s">
        <v>186</v>
      </c>
      <c r="E10" s="403" t="s">
        <v>270</v>
      </c>
      <c r="F10" s="631" t="s">
        <v>763</v>
      </c>
      <c r="G10" s="638">
        <v>49455</v>
      </c>
      <c r="H10" s="667">
        <v>1</v>
      </c>
    </row>
    <row r="11" spans="1:8" s="114" customFormat="1" ht="58.5" customHeight="1">
      <c r="A11" s="108"/>
      <c r="B11" s="384" t="s">
        <v>262</v>
      </c>
      <c r="C11" s="389" t="s">
        <v>78</v>
      </c>
      <c r="D11" s="402" t="s">
        <v>186</v>
      </c>
      <c r="E11" s="403" t="s">
        <v>270</v>
      </c>
      <c r="F11" s="631" t="s">
        <v>0</v>
      </c>
      <c r="G11" s="638">
        <v>25000</v>
      </c>
      <c r="H11" s="667">
        <v>2</v>
      </c>
    </row>
    <row r="12" spans="1:8" s="595" customFormat="1" ht="66.75" customHeight="1">
      <c r="A12" s="591"/>
      <c r="B12" s="384" t="s">
        <v>262</v>
      </c>
      <c r="C12" s="389" t="s">
        <v>78</v>
      </c>
      <c r="D12" s="402" t="s">
        <v>186</v>
      </c>
      <c r="E12" s="403" t="s">
        <v>270</v>
      </c>
      <c r="F12" s="664" t="s">
        <v>764</v>
      </c>
      <c r="G12" s="638">
        <v>25000</v>
      </c>
      <c r="H12" s="667">
        <v>3</v>
      </c>
    </row>
    <row r="13" spans="1:8" s="595" customFormat="1" ht="110.25" customHeight="1" hidden="1">
      <c r="A13" s="591"/>
      <c r="B13" s="634" t="s">
        <v>435</v>
      </c>
      <c r="C13" s="635" t="s">
        <v>436</v>
      </c>
      <c r="D13" s="635" t="s">
        <v>437</v>
      </c>
      <c r="E13" s="636" t="s">
        <v>438</v>
      </c>
      <c r="F13" s="637"/>
      <c r="G13" s="639"/>
      <c r="H13" s="633"/>
    </row>
    <row r="14" spans="1:8" s="114" customFormat="1" ht="35.25" customHeight="1">
      <c r="A14" s="108"/>
      <c r="B14" s="372"/>
      <c r="C14" s="378"/>
      <c r="D14" s="372"/>
      <c r="E14" s="368" t="s">
        <v>327</v>
      </c>
      <c r="F14" s="647"/>
      <c r="G14" s="648">
        <f>G8</f>
        <v>99455</v>
      </c>
      <c r="H14" s="632"/>
    </row>
    <row r="15" spans="1:8" s="595" customFormat="1" ht="75.75" customHeight="1" hidden="1">
      <c r="A15" s="591"/>
      <c r="B15" s="598"/>
      <c r="C15" s="599"/>
      <c r="D15" s="600"/>
      <c r="E15" s="601"/>
      <c r="F15" s="597"/>
      <c r="G15" s="593"/>
      <c r="H15" s="594"/>
    </row>
    <row r="16" spans="1:8" s="114" customFormat="1" ht="75.75" customHeight="1" hidden="1">
      <c r="A16" s="108"/>
      <c r="B16" s="372" t="s">
        <v>716</v>
      </c>
      <c r="C16" s="372" t="s">
        <v>664</v>
      </c>
      <c r="D16" s="372" t="s">
        <v>665</v>
      </c>
      <c r="E16" s="373" t="s">
        <v>667</v>
      </c>
      <c r="F16" s="534"/>
      <c r="G16" s="547"/>
      <c r="H16" s="166"/>
    </row>
    <row r="17" spans="1:8" s="595" customFormat="1" ht="159.75" customHeight="1" hidden="1">
      <c r="A17" s="591"/>
      <c r="B17" s="598" t="s">
        <v>717</v>
      </c>
      <c r="C17" s="598" t="s">
        <v>23</v>
      </c>
      <c r="D17" s="598" t="s">
        <v>450</v>
      </c>
      <c r="E17" s="601" t="s">
        <v>451</v>
      </c>
      <c r="F17" s="602"/>
      <c r="G17" s="593"/>
      <c r="H17" s="594"/>
    </row>
    <row r="18" spans="1:8" s="595" customFormat="1" ht="119.25" customHeight="1" hidden="1">
      <c r="A18" s="591"/>
      <c r="B18" s="598" t="s">
        <v>717</v>
      </c>
      <c r="C18" s="598" t="s">
        <v>23</v>
      </c>
      <c r="D18" s="598" t="s">
        <v>450</v>
      </c>
      <c r="E18" s="601" t="s">
        <v>451</v>
      </c>
      <c r="F18" s="603"/>
      <c r="G18" s="593"/>
      <c r="H18" s="594"/>
    </row>
    <row r="19" spans="1:8" s="595" customFormat="1" ht="159.75" customHeight="1" hidden="1">
      <c r="A19" s="591"/>
      <c r="B19" s="598" t="s">
        <v>717</v>
      </c>
      <c r="C19" s="604" t="s">
        <v>23</v>
      </c>
      <c r="D19" s="605" t="s">
        <v>450</v>
      </c>
      <c r="E19" s="606" t="s">
        <v>451</v>
      </c>
      <c r="F19" s="603"/>
      <c r="G19" s="593"/>
      <c r="H19" s="594"/>
    </row>
    <row r="20" spans="1:8" s="595" customFormat="1" ht="86.25" customHeight="1" hidden="1">
      <c r="A20" s="591"/>
      <c r="B20" s="372" t="s">
        <v>717</v>
      </c>
      <c r="C20" s="372" t="s">
        <v>23</v>
      </c>
      <c r="D20" s="372" t="s">
        <v>450</v>
      </c>
      <c r="E20" s="373" t="s">
        <v>451</v>
      </c>
      <c r="F20" s="533"/>
      <c r="G20" s="593"/>
      <c r="H20" s="594"/>
    </row>
    <row r="21" spans="1:8" s="595" customFormat="1" ht="147.75" customHeight="1" hidden="1">
      <c r="A21" s="591"/>
      <c r="B21" s="140" t="s">
        <v>718</v>
      </c>
      <c r="C21" s="163" t="s">
        <v>567</v>
      </c>
      <c r="D21" s="164" t="s">
        <v>297</v>
      </c>
      <c r="E21" s="165" t="s">
        <v>570</v>
      </c>
      <c r="F21" s="188"/>
      <c r="G21" s="593"/>
      <c r="H21" s="594"/>
    </row>
    <row r="22" spans="1:8" s="114" customFormat="1" ht="147.75" customHeight="1" hidden="1">
      <c r="A22" s="108"/>
      <c r="B22" s="176" t="s">
        <v>719</v>
      </c>
      <c r="C22" s="140" t="s">
        <v>436</v>
      </c>
      <c r="D22" s="140" t="s">
        <v>437</v>
      </c>
      <c r="E22" s="134" t="s">
        <v>438</v>
      </c>
      <c r="F22" s="188"/>
      <c r="G22" s="224"/>
      <c r="H22" s="166"/>
    </row>
    <row r="23" spans="1:8" s="114" customFormat="1" ht="147.75" customHeight="1" hidden="1">
      <c r="A23" s="108"/>
      <c r="B23" s="176"/>
      <c r="C23" s="140"/>
      <c r="D23" s="627"/>
      <c r="E23" s="134"/>
      <c r="F23" s="188"/>
      <c r="G23" s="224"/>
      <c r="H23" s="166"/>
    </row>
    <row r="24" spans="1:8" s="114" customFormat="1" ht="147.75" customHeight="1" hidden="1">
      <c r="A24" s="108"/>
      <c r="B24" s="176"/>
      <c r="C24" s="140"/>
      <c r="D24" s="627"/>
      <c r="E24" s="134"/>
      <c r="F24" s="188"/>
      <c r="G24" s="224"/>
      <c r="H24" s="166"/>
    </row>
    <row r="25" spans="1:8" s="595" customFormat="1" ht="69.75" customHeight="1" hidden="1">
      <c r="A25" s="591"/>
      <c r="B25" s="177" t="s">
        <v>720</v>
      </c>
      <c r="C25" s="139" t="s">
        <v>78</v>
      </c>
      <c r="D25" s="181" t="s">
        <v>186</v>
      </c>
      <c r="E25" s="77" t="s">
        <v>270</v>
      </c>
      <c r="F25" s="592"/>
      <c r="G25" s="593"/>
      <c r="H25" s="607"/>
    </row>
    <row r="26" spans="1:8" s="595" customFormat="1" ht="56.25" customHeight="1" hidden="1">
      <c r="A26" s="591"/>
      <c r="B26" s="596"/>
      <c r="C26" s="609"/>
      <c r="D26" s="610"/>
      <c r="E26" s="611" t="s">
        <v>630</v>
      </c>
      <c r="F26" s="592"/>
      <c r="G26" s="593"/>
      <c r="H26" s="607"/>
    </row>
    <row r="27" spans="1:8" s="114" customFormat="1" ht="84.75" customHeight="1" hidden="1">
      <c r="A27" s="108"/>
      <c r="B27" s="177" t="s">
        <v>720</v>
      </c>
      <c r="C27" s="139" t="s">
        <v>78</v>
      </c>
      <c r="D27" s="181" t="s">
        <v>186</v>
      </c>
      <c r="E27" s="77" t="s">
        <v>270</v>
      </c>
      <c r="F27" s="189"/>
      <c r="G27" s="224"/>
      <c r="H27" s="143"/>
    </row>
    <row r="28" spans="1:8" s="114" customFormat="1" ht="37.5" customHeight="1" hidden="1">
      <c r="A28" s="108"/>
      <c r="B28" s="177" t="s">
        <v>720</v>
      </c>
      <c r="C28" s="139" t="s">
        <v>78</v>
      </c>
      <c r="D28" s="181" t="s">
        <v>186</v>
      </c>
      <c r="E28" s="77" t="s">
        <v>270</v>
      </c>
      <c r="F28" s="187"/>
      <c r="G28" s="224"/>
      <c r="H28" s="143"/>
    </row>
    <row r="29" spans="3:8" s="612" customFormat="1" ht="14.25">
      <c r="C29" s="614"/>
      <c r="D29" s="614"/>
      <c r="E29" s="615"/>
      <c r="F29" s="615"/>
      <c r="G29" s="615"/>
      <c r="H29" s="616"/>
    </row>
    <row r="30" spans="3:8" s="612" customFormat="1" ht="20.25">
      <c r="C30" s="617"/>
      <c r="D30" s="617"/>
      <c r="E30" s="528" t="s">
        <v>175</v>
      </c>
      <c r="F30" s="529"/>
      <c r="G30" s="529" t="s">
        <v>708</v>
      </c>
      <c r="H30" s="619"/>
    </row>
    <row r="31" spans="3:8" s="612" customFormat="1" ht="12.75">
      <c r="C31" s="617"/>
      <c r="D31" s="617"/>
      <c r="E31" s="618"/>
      <c r="F31" s="618"/>
      <c r="G31" s="618"/>
      <c r="H31" s="619"/>
    </row>
    <row r="32" spans="3:8" s="612" customFormat="1" ht="12.75">
      <c r="C32" s="617"/>
      <c r="D32" s="617"/>
      <c r="E32" s="618"/>
      <c r="F32" s="618"/>
      <c r="G32" s="618"/>
      <c r="H32" s="619"/>
    </row>
    <row r="33" spans="3:8" s="612" customFormat="1" ht="12.75">
      <c r="C33" s="617"/>
      <c r="D33" s="617"/>
      <c r="E33" s="618"/>
      <c r="F33" s="618"/>
      <c r="G33" s="618"/>
      <c r="H33" s="619"/>
    </row>
    <row r="34" spans="3:8" s="612" customFormat="1" ht="12.75">
      <c r="C34" s="617"/>
      <c r="D34" s="617"/>
      <c r="E34" s="618"/>
      <c r="F34" s="618"/>
      <c r="G34" s="618"/>
      <c r="H34" s="619"/>
    </row>
    <row r="35" spans="3:8" s="612" customFormat="1" ht="12.75">
      <c r="C35" s="617"/>
      <c r="D35" s="617"/>
      <c r="E35" s="618"/>
      <c r="F35" s="618"/>
      <c r="G35" s="618"/>
      <c r="H35" s="619"/>
    </row>
    <row r="36" spans="3:8" s="612" customFormat="1" ht="12.75">
      <c r="C36" s="617"/>
      <c r="D36" s="617"/>
      <c r="E36" s="618"/>
      <c r="F36" s="618"/>
      <c r="G36" s="618"/>
      <c r="H36" s="619"/>
    </row>
    <row r="37" spans="3:8" s="612" customFormat="1" ht="12.75">
      <c r="C37" s="617"/>
      <c r="D37" s="617"/>
      <c r="E37" s="618"/>
      <c r="F37" s="618"/>
      <c r="G37" s="618"/>
      <c r="H37" s="619"/>
    </row>
    <row r="38" spans="3:8" s="612" customFormat="1" ht="12.75">
      <c r="C38" s="617"/>
      <c r="D38" s="617"/>
      <c r="E38" s="618"/>
      <c r="F38" s="618"/>
      <c r="G38" s="618"/>
      <c r="H38" s="619"/>
    </row>
    <row r="39" spans="3:8" s="612" customFormat="1" ht="12.75">
      <c r="C39" s="617"/>
      <c r="D39" s="617"/>
      <c r="E39" s="618"/>
      <c r="F39" s="618"/>
      <c r="G39" s="618"/>
      <c r="H39" s="619"/>
    </row>
    <row r="40" spans="3:8" s="612" customFormat="1" ht="12.75">
      <c r="C40" s="617"/>
      <c r="D40" s="617"/>
      <c r="E40" s="618"/>
      <c r="F40" s="618"/>
      <c r="G40" s="618"/>
      <c r="H40" s="619"/>
    </row>
    <row r="41" spans="3:8" s="612" customFormat="1" ht="12.75">
      <c r="C41" s="617"/>
      <c r="D41" s="617"/>
      <c r="E41" s="618"/>
      <c r="F41" s="618"/>
      <c r="G41" s="618"/>
      <c r="H41" s="619"/>
    </row>
    <row r="42" spans="3:8" s="612" customFormat="1" ht="12.75">
      <c r="C42" s="617"/>
      <c r="D42" s="617"/>
      <c r="E42" s="618"/>
      <c r="F42" s="618"/>
      <c r="G42" s="618"/>
      <c r="H42" s="619"/>
    </row>
    <row r="43" spans="3:8" s="612" customFormat="1" ht="12.75">
      <c r="C43" s="617"/>
      <c r="D43" s="617"/>
      <c r="E43" s="618"/>
      <c r="F43" s="618"/>
      <c r="G43" s="618"/>
      <c r="H43" s="619"/>
    </row>
    <row r="44" spans="3:8" s="612" customFormat="1" ht="12.75">
      <c r="C44" s="617"/>
      <c r="D44" s="617"/>
      <c r="E44" s="618"/>
      <c r="F44" s="618"/>
      <c r="G44" s="618"/>
      <c r="H44" s="619"/>
    </row>
    <row r="45" spans="3:8" s="612" customFormat="1" ht="12.75">
      <c r="C45" s="617"/>
      <c r="D45" s="617"/>
      <c r="E45" s="618"/>
      <c r="F45" s="618"/>
      <c r="G45" s="618"/>
      <c r="H45" s="619"/>
    </row>
    <row r="46" spans="3:8" s="612" customFormat="1" ht="12.75">
      <c r="C46" s="617"/>
      <c r="D46" s="617"/>
      <c r="E46" s="618"/>
      <c r="F46" s="618"/>
      <c r="G46" s="618"/>
      <c r="H46" s="619"/>
    </row>
    <row r="47" spans="1:8" s="612" customFormat="1" ht="12.75">
      <c r="A47" s="620"/>
      <c r="B47" s="620"/>
      <c r="C47" s="617"/>
      <c r="D47" s="617"/>
      <c r="E47" s="618"/>
      <c r="F47" s="618"/>
      <c r="G47" s="618"/>
      <c r="H47" s="619"/>
    </row>
    <row r="48" spans="1:8" s="612" customFormat="1" ht="12.75">
      <c r="A48" s="620"/>
      <c r="B48" s="620"/>
      <c r="C48" s="621"/>
      <c r="D48" s="621"/>
      <c r="E48" s="618"/>
      <c r="F48" s="618"/>
      <c r="G48" s="618"/>
      <c r="H48" s="622"/>
    </row>
    <row r="49" spans="1:8" s="612" customFormat="1" ht="12.75">
      <c r="A49" s="620"/>
      <c r="B49" s="620"/>
      <c r="C49" s="621"/>
      <c r="D49" s="621"/>
      <c r="E49" s="618"/>
      <c r="F49" s="618"/>
      <c r="G49" s="618"/>
      <c r="H49" s="622"/>
    </row>
    <row r="50" spans="1:8" s="612" customFormat="1" ht="12.75">
      <c r="A50" s="620"/>
      <c r="B50" s="620"/>
      <c r="C50" s="621"/>
      <c r="D50" s="621"/>
      <c r="E50" s="618"/>
      <c r="F50" s="618"/>
      <c r="G50" s="618"/>
      <c r="H50" s="622"/>
    </row>
    <row r="51" spans="1:8" s="612" customFormat="1" ht="12.75">
      <c r="A51" s="620"/>
      <c r="B51" s="620"/>
      <c r="C51" s="621"/>
      <c r="D51" s="621"/>
      <c r="E51" s="618"/>
      <c r="F51" s="618"/>
      <c r="G51" s="618"/>
      <c r="H51" s="622"/>
    </row>
    <row r="52" spans="1:8" s="612" customFormat="1" ht="12.75">
      <c r="A52" s="620"/>
      <c r="B52" s="620"/>
      <c r="C52" s="621"/>
      <c r="D52" s="621"/>
      <c r="E52" s="618"/>
      <c r="F52" s="618"/>
      <c r="G52" s="618"/>
      <c r="H52" s="622"/>
    </row>
    <row r="53" spans="1:8" s="612" customFormat="1" ht="12.75">
      <c r="A53" s="620"/>
      <c r="B53" s="620"/>
      <c r="C53" s="621"/>
      <c r="D53" s="621"/>
      <c r="E53" s="618"/>
      <c r="F53" s="618"/>
      <c r="G53" s="618"/>
      <c r="H53" s="622"/>
    </row>
    <row r="54" spans="1:8" s="612" customFormat="1" ht="12.75">
      <c r="A54" s="620"/>
      <c r="B54" s="620"/>
      <c r="C54" s="621"/>
      <c r="D54" s="621"/>
      <c r="E54" s="618"/>
      <c r="F54" s="618"/>
      <c r="G54" s="618"/>
      <c r="H54" s="622"/>
    </row>
    <row r="55" spans="1:8" s="612" customFormat="1" ht="12.75">
      <c r="A55" s="620"/>
      <c r="B55" s="620"/>
      <c r="C55" s="621"/>
      <c r="D55" s="621"/>
      <c r="E55" s="618"/>
      <c r="F55" s="618"/>
      <c r="G55" s="618"/>
      <c r="H55" s="622"/>
    </row>
    <row r="56" spans="1:8" s="612" customFormat="1" ht="12.75">
      <c r="A56" s="620"/>
      <c r="B56" s="620"/>
      <c r="C56" s="621"/>
      <c r="D56" s="621"/>
      <c r="E56" s="618"/>
      <c r="F56" s="618"/>
      <c r="G56" s="618"/>
      <c r="H56" s="622"/>
    </row>
    <row r="57" spans="1:8" s="612" customFormat="1" ht="12.75">
      <c r="A57" s="620"/>
      <c r="B57" s="620"/>
      <c r="C57" s="621"/>
      <c r="D57" s="621"/>
      <c r="E57" s="618"/>
      <c r="F57" s="618"/>
      <c r="G57" s="618"/>
      <c r="H57" s="622"/>
    </row>
    <row r="58" spans="1:8" s="612" customFormat="1" ht="12.75">
      <c r="A58" s="620"/>
      <c r="B58" s="620"/>
      <c r="C58" s="621"/>
      <c r="D58" s="621"/>
      <c r="E58" s="618"/>
      <c r="F58" s="618"/>
      <c r="G58" s="618"/>
      <c r="H58" s="622"/>
    </row>
    <row r="59" spans="1:8" s="612" customFormat="1" ht="12.75">
      <c r="A59" s="620"/>
      <c r="B59" s="620"/>
      <c r="C59" s="621"/>
      <c r="D59" s="621"/>
      <c r="E59" s="618"/>
      <c r="F59" s="618"/>
      <c r="G59" s="618"/>
      <c r="H59" s="622"/>
    </row>
    <row r="60" spans="1:8" s="612" customFormat="1" ht="12.75">
      <c r="A60" s="620"/>
      <c r="B60" s="620"/>
      <c r="C60" s="621"/>
      <c r="D60" s="621"/>
      <c r="E60" s="618"/>
      <c r="F60" s="618"/>
      <c r="G60" s="618"/>
      <c r="H60" s="622"/>
    </row>
    <row r="61" spans="1:8" s="612" customFormat="1" ht="12.75">
      <c r="A61" s="620"/>
      <c r="B61" s="620"/>
      <c r="C61" s="621"/>
      <c r="D61" s="621"/>
      <c r="E61" s="618"/>
      <c r="F61" s="618"/>
      <c r="G61" s="618"/>
      <c r="H61" s="622"/>
    </row>
    <row r="62" spans="1:8" s="612" customFormat="1" ht="12.75">
      <c r="A62" s="620"/>
      <c r="B62" s="620"/>
      <c r="C62" s="621"/>
      <c r="D62" s="621"/>
      <c r="E62" s="618"/>
      <c r="F62" s="618"/>
      <c r="G62" s="618"/>
      <c r="H62" s="622"/>
    </row>
    <row r="63" spans="1:8" s="612" customFormat="1" ht="12.75">
      <c r="A63" s="620"/>
      <c r="B63" s="620"/>
      <c r="C63" s="621"/>
      <c r="D63" s="621"/>
      <c r="E63" s="618"/>
      <c r="F63" s="618"/>
      <c r="G63" s="618"/>
      <c r="H63" s="622"/>
    </row>
    <row r="64" spans="1:8" s="612" customFormat="1" ht="12.75">
      <c r="A64" s="620"/>
      <c r="B64" s="620"/>
      <c r="C64" s="621"/>
      <c r="D64" s="621"/>
      <c r="E64" s="618"/>
      <c r="F64" s="618"/>
      <c r="G64" s="618"/>
      <c r="H64" s="622"/>
    </row>
    <row r="65" spans="1:8" s="612" customFormat="1" ht="12.75">
      <c r="A65" s="620"/>
      <c r="B65" s="620"/>
      <c r="C65" s="621"/>
      <c r="D65" s="621"/>
      <c r="E65" s="618"/>
      <c r="F65" s="618"/>
      <c r="G65" s="618"/>
      <c r="H65" s="622"/>
    </row>
    <row r="66" spans="1:8" s="612" customFormat="1" ht="12.75">
      <c r="A66" s="620"/>
      <c r="B66" s="620"/>
      <c r="C66" s="621"/>
      <c r="D66" s="621"/>
      <c r="E66" s="618"/>
      <c r="F66" s="618"/>
      <c r="G66" s="618"/>
      <c r="H66" s="622"/>
    </row>
    <row r="67" spans="1:8" s="612" customFormat="1" ht="12.75">
      <c r="A67" s="620"/>
      <c r="B67" s="620"/>
      <c r="C67" s="621"/>
      <c r="D67" s="621"/>
      <c r="E67" s="618"/>
      <c r="F67" s="618"/>
      <c r="G67" s="618"/>
      <c r="H67" s="622"/>
    </row>
    <row r="68" spans="1:8" s="612" customFormat="1" ht="12.75">
      <c r="A68" s="620"/>
      <c r="B68" s="620"/>
      <c r="C68" s="621"/>
      <c r="D68" s="621"/>
      <c r="E68" s="618"/>
      <c r="F68" s="618"/>
      <c r="G68" s="618"/>
      <c r="H68" s="622"/>
    </row>
    <row r="69" spans="1:8" s="612" customFormat="1" ht="12.75">
      <c r="A69" s="620"/>
      <c r="B69" s="620"/>
      <c r="C69" s="621"/>
      <c r="D69" s="621"/>
      <c r="E69" s="618"/>
      <c r="F69" s="618"/>
      <c r="G69" s="618"/>
      <c r="H69" s="622"/>
    </row>
    <row r="70" spans="1:8" s="612" customFormat="1" ht="12.75">
      <c r="A70" s="620"/>
      <c r="B70" s="620"/>
      <c r="C70" s="621"/>
      <c r="D70" s="621"/>
      <c r="E70" s="618"/>
      <c r="F70" s="618"/>
      <c r="G70" s="618"/>
      <c r="H70" s="622"/>
    </row>
    <row r="71" spans="1:8" s="612" customFormat="1" ht="12.75">
      <c r="A71" s="620"/>
      <c r="B71" s="620"/>
      <c r="C71" s="621"/>
      <c r="D71" s="621"/>
      <c r="E71" s="618"/>
      <c r="F71" s="618"/>
      <c r="G71" s="618"/>
      <c r="H71" s="622"/>
    </row>
    <row r="72" spans="1:8" s="612" customFormat="1" ht="12.75">
      <c r="A72" s="620"/>
      <c r="B72" s="620"/>
      <c r="C72" s="621"/>
      <c r="D72" s="621"/>
      <c r="E72" s="618"/>
      <c r="F72" s="618"/>
      <c r="G72" s="618"/>
      <c r="H72" s="622"/>
    </row>
    <row r="73" spans="1:8" s="612" customFormat="1" ht="12.75">
      <c r="A73" s="620"/>
      <c r="B73" s="620"/>
      <c r="C73" s="621"/>
      <c r="D73" s="621"/>
      <c r="E73" s="618"/>
      <c r="F73" s="618"/>
      <c r="G73" s="618"/>
      <c r="H73" s="622"/>
    </row>
    <row r="74" spans="1:8" s="612" customFormat="1" ht="12.75">
      <c r="A74" s="620"/>
      <c r="B74" s="620"/>
      <c r="C74" s="621"/>
      <c r="D74" s="621"/>
      <c r="E74" s="618"/>
      <c r="F74" s="618"/>
      <c r="G74" s="618"/>
      <c r="H74" s="622"/>
    </row>
    <row r="75" spans="1:8" s="612" customFormat="1" ht="12.75">
      <c r="A75" s="620"/>
      <c r="B75" s="620"/>
      <c r="C75" s="621"/>
      <c r="D75" s="621"/>
      <c r="E75" s="618"/>
      <c r="F75" s="618"/>
      <c r="G75" s="618"/>
      <c r="H75" s="622"/>
    </row>
    <row r="76" spans="1:8" s="612" customFormat="1" ht="12.75">
      <c r="A76" s="620"/>
      <c r="B76" s="620"/>
      <c r="C76" s="621"/>
      <c r="D76" s="621"/>
      <c r="E76" s="618"/>
      <c r="F76" s="618"/>
      <c r="G76" s="618"/>
      <c r="H76" s="622"/>
    </row>
    <row r="77" spans="1:8" s="612" customFormat="1" ht="12.75">
      <c r="A77" s="620"/>
      <c r="B77" s="620"/>
      <c r="C77" s="621"/>
      <c r="D77" s="621"/>
      <c r="E77" s="618"/>
      <c r="F77" s="618"/>
      <c r="G77" s="618"/>
      <c r="H77" s="622"/>
    </row>
    <row r="78" spans="1:8" s="612" customFormat="1" ht="12.75">
      <c r="A78" s="620"/>
      <c r="B78" s="620"/>
      <c r="C78" s="621"/>
      <c r="D78" s="621"/>
      <c r="E78" s="618"/>
      <c r="F78" s="618"/>
      <c r="G78" s="618"/>
      <c r="H78" s="622"/>
    </row>
    <row r="79" spans="1:8" s="612" customFormat="1" ht="12.75">
      <c r="A79" s="620"/>
      <c r="B79" s="620"/>
      <c r="C79" s="621"/>
      <c r="D79" s="621"/>
      <c r="E79" s="618"/>
      <c r="F79" s="618"/>
      <c r="G79" s="618"/>
      <c r="H79" s="622"/>
    </row>
    <row r="80" spans="1:8" s="612" customFormat="1" ht="12.75">
      <c r="A80" s="620"/>
      <c r="B80" s="620"/>
      <c r="C80" s="621"/>
      <c r="D80" s="621"/>
      <c r="E80" s="618"/>
      <c r="F80" s="618"/>
      <c r="G80" s="618"/>
      <c r="H80" s="622"/>
    </row>
    <row r="81" spans="1:8" s="612" customFormat="1" ht="12.75">
      <c r="A81" s="620"/>
      <c r="B81" s="620"/>
      <c r="C81" s="621"/>
      <c r="D81" s="621"/>
      <c r="E81" s="618"/>
      <c r="F81" s="618"/>
      <c r="G81" s="618"/>
      <c r="H81" s="622"/>
    </row>
    <row r="82" spans="1:8" s="612" customFormat="1" ht="12.75">
      <c r="A82" s="620"/>
      <c r="B82" s="620"/>
      <c r="C82" s="621"/>
      <c r="D82" s="621"/>
      <c r="E82" s="618"/>
      <c r="F82" s="618"/>
      <c r="G82" s="618"/>
      <c r="H82" s="622"/>
    </row>
    <row r="83" spans="1:8" s="612" customFormat="1" ht="12.75">
      <c r="A83" s="620"/>
      <c r="B83" s="620"/>
      <c r="C83" s="621"/>
      <c r="D83" s="621"/>
      <c r="E83" s="618"/>
      <c r="F83" s="618"/>
      <c r="G83" s="618"/>
      <c r="H83" s="622"/>
    </row>
    <row r="84" spans="1:8" s="612" customFormat="1" ht="12.75">
      <c r="A84" s="620"/>
      <c r="B84" s="620"/>
      <c r="C84" s="621"/>
      <c r="D84" s="621"/>
      <c r="E84" s="618"/>
      <c r="F84" s="618"/>
      <c r="G84" s="618"/>
      <c r="H84" s="622"/>
    </row>
    <row r="85" spans="1:8" s="612" customFormat="1" ht="12.75">
      <c r="A85" s="620"/>
      <c r="B85" s="620"/>
      <c r="C85" s="621"/>
      <c r="D85" s="621"/>
      <c r="E85" s="618"/>
      <c r="F85" s="618"/>
      <c r="G85" s="618"/>
      <c r="H85" s="622"/>
    </row>
    <row r="86" spans="1:8" s="612" customFormat="1" ht="12.75">
      <c r="A86" s="620"/>
      <c r="B86" s="620"/>
      <c r="C86" s="621"/>
      <c r="D86" s="621"/>
      <c r="E86" s="618"/>
      <c r="F86" s="618"/>
      <c r="G86" s="618"/>
      <c r="H86" s="622"/>
    </row>
    <row r="87" spans="1:8" s="612" customFormat="1" ht="12.75">
      <c r="A87" s="620"/>
      <c r="B87" s="620"/>
      <c r="C87" s="621"/>
      <c r="D87" s="621"/>
      <c r="E87" s="618"/>
      <c r="F87" s="618"/>
      <c r="G87" s="618"/>
      <c r="H87" s="622"/>
    </row>
    <row r="88" spans="1:8" s="612" customFormat="1" ht="12.75">
      <c r="A88" s="620"/>
      <c r="B88" s="620"/>
      <c r="C88" s="621"/>
      <c r="D88" s="621"/>
      <c r="E88" s="618"/>
      <c r="F88" s="618"/>
      <c r="G88" s="618"/>
      <c r="H88" s="622"/>
    </row>
    <row r="89" spans="1:8" s="612" customFormat="1" ht="12.75">
      <c r="A89" s="620"/>
      <c r="B89" s="620"/>
      <c r="C89" s="621"/>
      <c r="D89" s="621"/>
      <c r="E89" s="618"/>
      <c r="F89" s="618"/>
      <c r="G89" s="618"/>
      <c r="H89" s="622"/>
    </row>
    <row r="90" spans="1:8" s="612" customFormat="1" ht="12.75">
      <c r="A90" s="620"/>
      <c r="B90" s="620"/>
      <c r="C90" s="621"/>
      <c r="D90" s="621"/>
      <c r="E90" s="618"/>
      <c r="F90" s="618"/>
      <c r="G90" s="618"/>
      <c r="H90" s="622"/>
    </row>
    <row r="91" spans="1:8" s="612" customFormat="1" ht="12.75">
      <c r="A91" s="620"/>
      <c r="B91" s="620"/>
      <c r="C91" s="613"/>
      <c r="D91" s="613"/>
      <c r="E91" s="623"/>
      <c r="F91" s="623"/>
      <c r="G91" s="623"/>
      <c r="H91" s="613"/>
    </row>
    <row r="92" spans="1:8" s="612" customFormat="1" ht="12.75">
      <c r="A92" s="620"/>
      <c r="B92" s="620"/>
      <c r="C92" s="613"/>
      <c r="D92" s="613"/>
      <c r="E92" s="623"/>
      <c r="F92" s="623"/>
      <c r="G92" s="623"/>
      <c r="H92" s="613"/>
    </row>
    <row r="93" spans="1:8" s="612" customFormat="1" ht="12.75">
      <c r="A93" s="620"/>
      <c r="B93" s="620"/>
      <c r="C93" s="613"/>
      <c r="D93" s="613"/>
      <c r="E93" s="623"/>
      <c r="F93" s="623"/>
      <c r="G93" s="623"/>
      <c r="H93" s="613"/>
    </row>
    <row r="94" spans="1:8" s="612" customFormat="1" ht="12.75">
      <c r="A94" s="620"/>
      <c r="B94" s="620"/>
      <c r="C94" s="613"/>
      <c r="D94" s="613"/>
      <c r="E94" s="623"/>
      <c r="F94" s="623"/>
      <c r="G94" s="623"/>
      <c r="H94" s="613"/>
    </row>
    <row r="95" spans="1:8" s="612" customFormat="1" ht="12.75">
      <c r="A95" s="620"/>
      <c r="B95" s="620"/>
      <c r="C95" s="613"/>
      <c r="D95" s="613"/>
      <c r="E95" s="623"/>
      <c r="F95" s="623"/>
      <c r="G95" s="623"/>
      <c r="H95" s="613"/>
    </row>
    <row r="96" spans="1:8" s="612" customFormat="1" ht="12.75">
      <c r="A96" s="620"/>
      <c r="B96" s="620"/>
      <c r="C96" s="613"/>
      <c r="D96" s="613"/>
      <c r="E96" s="623"/>
      <c r="F96" s="623"/>
      <c r="G96" s="623"/>
      <c r="H96" s="613"/>
    </row>
    <row r="97" spans="1:8" s="612" customFormat="1" ht="12.75">
      <c r="A97" s="620"/>
      <c r="B97" s="620"/>
      <c r="C97" s="613"/>
      <c r="D97" s="613"/>
      <c r="E97" s="623"/>
      <c r="F97" s="623"/>
      <c r="G97" s="623"/>
      <c r="H97" s="613"/>
    </row>
    <row r="98" spans="1:8" s="612" customFormat="1" ht="12.75">
      <c r="A98" s="620"/>
      <c r="B98" s="620"/>
      <c r="C98" s="613"/>
      <c r="D98" s="613"/>
      <c r="E98" s="623"/>
      <c r="F98" s="623"/>
      <c r="G98" s="623"/>
      <c r="H98" s="613"/>
    </row>
    <row r="99" spans="1:8" s="612" customFormat="1" ht="12.75">
      <c r="A99" s="620"/>
      <c r="B99" s="620"/>
      <c r="C99" s="613"/>
      <c r="D99" s="613"/>
      <c r="E99" s="623"/>
      <c r="F99" s="623"/>
      <c r="G99" s="623"/>
      <c r="H99" s="613"/>
    </row>
    <row r="100" spans="1:8" s="612" customFormat="1" ht="12.75">
      <c r="A100" s="620"/>
      <c r="B100" s="620"/>
      <c r="C100" s="613"/>
      <c r="D100" s="613"/>
      <c r="E100" s="623"/>
      <c r="F100" s="623"/>
      <c r="G100" s="623"/>
      <c r="H100" s="613"/>
    </row>
    <row r="101" spans="1:8" s="612" customFormat="1" ht="12.75">
      <c r="A101" s="620"/>
      <c r="B101" s="620"/>
      <c r="C101" s="613"/>
      <c r="D101" s="613"/>
      <c r="E101" s="623"/>
      <c r="F101" s="623"/>
      <c r="G101" s="623"/>
      <c r="H101" s="613"/>
    </row>
    <row r="102" spans="1:8" s="612" customFormat="1" ht="12.75">
      <c r="A102" s="620"/>
      <c r="B102" s="620"/>
      <c r="C102" s="613"/>
      <c r="D102" s="613"/>
      <c r="E102" s="623"/>
      <c r="F102" s="623"/>
      <c r="G102" s="623"/>
      <c r="H102" s="613"/>
    </row>
    <row r="103" spans="1:8" s="612" customFormat="1" ht="12.75">
      <c r="A103" s="620"/>
      <c r="B103" s="620"/>
      <c r="C103" s="613"/>
      <c r="D103" s="613"/>
      <c r="E103" s="623"/>
      <c r="F103" s="623"/>
      <c r="G103" s="623"/>
      <c r="H103" s="613"/>
    </row>
    <row r="104" spans="1:8" s="612" customFormat="1" ht="12.75">
      <c r="A104" s="620"/>
      <c r="B104" s="620"/>
      <c r="C104" s="613"/>
      <c r="D104" s="613"/>
      <c r="E104" s="623"/>
      <c r="F104" s="623"/>
      <c r="G104" s="623"/>
      <c r="H104" s="613"/>
    </row>
    <row r="105" spans="1:8" s="612" customFormat="1" ht="12.75">
      <c r="A105" s="620"/>
      <c r="B105" s="620"/>
      <c r="C105" s="613"/>
      <c r="D105" s="613"/>
      <c r="E105" s="623"/>
      <c r="F105" s="623"/>
      <c r="G105" s="623"/>
      <c r="H105" s="613"/>
    </row>
    <row r="106" spans="1:8" s="612" customFormat="1" ht="12.75">
      <c r="A106" s="620"/>
      <c r="B106" s="620"/>
      <c r="C106" s="613"/>
      <c r="D106" s="613"/>
      <c r="E106" s="623"/>
      <c r="F106" s="623"/>
      <c r="G106" s="623"/>
      <c r="H106" s="613"/>
    </row>
    <row r="107" spans="1:8" s="612" customFormat="1" ht="12.75">
      <c r="A107" s="620"/>
      <c r="B107" s="620"/>
      <c r="C107" s="613"/>
      <c r="D107" s="613"/>
      <c r="E107" s="623"/>
      <c r="F107" s="623"/>
      <c r="G107" s="623"/>
      <c r="H107" s="613"/>
    </row>
    <row r="108" spans="1:8" s="612" customFormat="1" ht="12.75">
      <c r="A108" s="620"/>
      <c r="B108" s="620"/>
      <c r="C108" s="613"/>
      <c r="D108" s="613"/>
      <c r="E108" s="623"/>
      <c r="F108" s="623"/>
      <c r="G108" s="623"/>
      <c r="H108" s="613"/>
    </row>
    <row r="109" spans="1:8" s="612" customFormat="1" ht="12.75">
      <c r="A109" s="620"/>
      <c r="B109" s="620"/>
      <c r="C109" s="613"/>
      <c r="D109" s="613"/>
      <c r="E109" s="623"/>
      <c r="F109" s="623"/>
      <c r="G109" s="623"/>
      <c r="H109" s="613"/>
    </row>
    <row r="110" spans="1:8" s="612" customFormat="1" ht="12.75">
      <c r="A110" s="620"/>
      <c r="B110" s="620"/>
      <c r="C110" s="613"/>
      <c r="D110" s="613"/>
      <c r="E110" s="623"/>
      <c r="F110" s="623"/>
      <c r="G110" s="623"/>
      <c r="H110" s="613"/>
    </row>
    <row r="111" spans="1:8" s="612" customFormat="1" ht="12.75">
      <c r="A111" s="620"/>
      <c r="B111" s="620"/>
      <c r="C111" s="613"/>
      <c r="D111" s="613"/>
      <c r="E111" s="623"/>
      <c r="F111" s="623"/>
      <c r="G111" s="623"/>
      <c r="H111" s="613"/>
    </row>
    <row r="112" spans="1:8" s="612" customFormat="1" ht="12.75">
      <c r="A112" s="620"/>
      <c r="B112" s="620"/>
      <c r="C112" s="613"/>
      <c r="D112" s="613"/>
      <c r="E112" s="623"/>
      <c r="F112" s="623"/>
      <c r="G112" s="623"/>
      <c r="H112" s="613"/>
    </row>
    <row r="113" spans="1:8" s="612" customFormat="1" ht="12.75">
      <c r="A113" s="620"/>
      <c r="B113" s="620"/>
      <c r="C113" s="613"/>
      <c r="D113" s="613"/>
      <c r="E113" s="623"/>
      <c r="F113" s="623"/>
      <c r="G113" s="623"/>
      <c r="H113" s="613"/>
    </row>
    <row r="114" spans="1:8" s="612" customFormat="1" ht="12.75">
      <c r="A114" s="620"/>
      <c r="B114" s="620"/>
      <c r="C114" s="613"/>
      <c r="D114" s="613"/>
      <c r="E114" s="623"/>
      <c r="F114" s="623"/>
      <c r="G114" s="623"/>
      <c r="H114" s="613"/>
    </row>
    <row r="115" spans="1:8" s="612" customFormat="1" ht="12.75">
      <c r="A115" s="620"/>
      <c r="B115" s="620"/>
      <c r="C115" s="613"/>
      <c r="D115" s="613"/>
      <c r="E115" s="623"/>
      <c r="F115" s="623"/>
      <c r="G115" s="623"/>
      <c r="H115" s="613"/>
    </row>
    <row r="116" spans="1:8" s="612" customFormat="1" ht="12.75">
      <c r="A116" s="620"/>
      <c r="B116" s="620"/>
      <c r="C116" s="613"/>
      <c r="D116" s="613"/>
      <c r="E116" s="623"/>
      <c r="F116" s="623"/>
      <c r="G116" s="623"/>
      <c r="H116" s="613"/>
    </row>
    <row r="117" spans="1:8" s="612" customFormat="1" ht="12.75">
      <c r="A117" s="620"/>
      <c r="B117" s="620"/>
      <c r="C117" s="613"/>
      <c r="D117" s="613"/>
      <c r="E117" s="623"/>
      <c r="F117" s="623"/>
      <c r="G117" s="623"/>
      <c r="H117" s="613"/>
    </row>
    <row r="118" spans="1:8" s="612" customFormat="1" ht="12.75">
      <c r="A118" s="620"/>
      <c r="B118" s="620"/>
      <c r="C118" s="613"/>
      <c r="D118" s="613"/>
      <c r="E118" s="623"/>
      <c r="F118" s="623"/>
      <c r="G118" s="623"/>
      <c r="H118" s="613"/>
    </row>
    <row r="119" spans="1:8" s="612" customFormat="1" ht="12.75">
      <c r="A119" s="620"/>
      <c r="B119" s="620"/>
      <c r="C119" s="613"/>
      <c r="D119" s="613"/>
      <c r="E119" s="623"/>
      <c r="F119" s="623"/>
      <c r="G119" s="623"/>
      <c r="H119" s="613"/>
    </row>
    <row r="120" spans="1:8" s="612" customFormat="1" ht="12.75">
      <c r="A120" s="620"/>
      <c r="B120" s="620"/>
      <c r="C120" s="613"/>
      <c r="D120" s="613"/>
      <c r="E120" s="623"/>
      <c r="F120" s="623"/>
      <c r="G120" s="623"/>
      <c r="H120" s="613"/>
    </row>
    <row r="121" spans="1:8" s="612" customFormat="1" ht="12.75">
      <c r="A121" s="620"/>
      <c r="B121" s="620"/>
      <c r="C121" s="613"/>
      <c r="D121" s="613"/>
      <c r="E121" s="623"/>
      <c r="F121" s="623"/>
      <c r="G121" s="623"/>
      <c r="H121" s="613"/>
    </row>
    <row r="122" spans="1:8" s="612" customFormat="1" ht="12.75">
      <c r="A122" s="620"/>
      <c r="B122" s="620"/>
      <c r="C122" s="613"/>
      <c r="D122" s="613"/>
      <c r="E122" s="623"/>
      <c r="F122" s="623"/>
      <c r="G122" s="623"/>
      <c r="H122" s="613"/>
    </row>
    <row r="123" spans="1:8" s="612" customFormat="1" ht="12.75">
      <c r="A123" s="620"/>
      <c r="B123" s="620"/>
      <c r="C123" s="613"/>
      <c r="D123" s="613"/>
      <c r="E123" s="623"/>
      <c r="F123" s="623"/>
      <c r="G123" s="623"/>
      <c r="H123" s="613"/>
    </row>
    <row r="124" spans="1:8" s="612" customFormat="1" ht="12.75">
      <c r="A124" s="620"/>
      <c r="B124" s="620"/>
      <c r="C124" s="613"/>
      <c r="D124" s="613"/>
      <c r="E124" s="623"/>
      <c r="F124" s="623"/>
      <c r="G124" s="623"/>
      <c r="H124" s="613"/>
    </row>
    <row r="125" spans="1:8" s="612" customFormat="1" ht="12.75">
      <c r="A125" s="620"/>
      <c r="B125" s="620"/>
      <c r="C125" s="613"/>
      <c r="D125" s="613"/>
      <c r="E125" s="623"/>
      <c r="F125" s="623"/>
      <c r="G125" s="623"/>
      <c r="H125" s="613"/>
    </row>
    <row r="126" spans="1:8" s="612" customFormat="1" ht="12.75">
      <c r="A126" s="620"/>
      <c r="B126" s="620"/>
      <c r="C126" s="613"/>
      <c r="D126" s="613"/>
      <c r="E126" s="623"/>
      <c r="F126" s="623"/>
      <c r="G126" s="623"/>
      <c r="H126" s="613"/>
    </row>
    <row r="127" spans="1:8" s="612" customFormat="1" ht="12.75">
      <c r="A127" s="620"/>
      <c r="B127" s="620"/>
      <c r="C127" s="613"/>
      <c r="D127" s="613"/>
      <c r="E127" s="623"/>
      <c r="F127" s="623"/>
      <c r="G127" s="623"/>
      <c r="H127" s="613"/>
    </row>
    <row r="128" spans="1:8" s="612" customFormat="1" ht="12.75">
      <c r="A128" s="620"/>
      <c r="B128" s="620"/>
      <c r="C128" s="613"/>
      <c r="D128" s="613"/>
      <c r="E128" s="623"/>
      <c r="F128" s="623"/>
      <c r="G128" s="623"/>
      <c r="H128" s="613"/>
    </row>
    <row r="129" spans="1:8" s="612" customFormat="1" ht="12.75">
      <c r="A129" s="620"/>
      <c r="B129" s="620"/>
      <c r="C129" s="613"/>
      <c r="D129" s="613"/>
      <c r="E129" s="623"/>
      <c r="F129" s="623"/>
      <c r="G129" s="623"/>
      <c r="H129" s="613"/>
    </row>
    <row r="130" spans="1:8" s="612" customFormat="1" ht="12.75">
      <c r="A130" s="620"/>
      <c r="B130" s="620"/>
      <c r="C130" s="613"/>
      <c r="D130" s="613"/>
      <c r="E130" s="623"/>
      <c r="F130" s="623"/>
      <c r="G130" s="623"/>
      <c r="H130" s="613"/>
    </row>
    <row r="131" spans="1:8" s="612" customFormat="1" ht="12.75">
      <c r="A131" s="620"/>
      <c r="B131" s="620"/>
      <c r="C131" s="613"/>
      <c r="D131" s="613"/>
      <c r="E131" s="623"/>
      <c r="F131" s="623"/>
      <c r="G131" s="623"/>
      <c r="H131" s="613"/>
    </row>
    <row r="132" spans="1:8" s="612" customFormat="1" ht="12.75">
      <c r="A132" s="620"/>
      <c r="B132" s="620"/>
      <c r="C132" s="613"/>
      <c r="D132" s="613"/>
      <c r="E132" s="623"/>
      <c r="F132" s="623"/>
      <c r="G132" s="623"/>
      <c r="H132" s="613"/>
    </row>
    <row r="133" spans="1:8" s="612" customFormat="1" ht="12.75">
      <c r="A133" s="620"/>
      <c r="B133" s="620"/>
      <c r="C133" s="613"/>
      <c r="D133" s="613"/>
      <c r="E133" s="623"/>
      <c r="F133" s="623"/>
      <c r="G133" s="623"/>
      <c r="H133" s="613"/>
    </row>
    <row r="134" spans="1:8" s="612" customFormat="1" ht="12.75">
      <c r="A134" s="620"/>
      <c r="B134" s="620"/>
      <c r="C134" s="613"/>
      <c r="D134" s="613"/>
      <c r="E134" s="623"/>
      <c r="F134" s="623"/>
      <c r="G134" s="623"/>
      <c r="H134" s="613"/>
    </row>
    <row r="135" spans="1:8" s="612" customFormat="1" ht="12.75">
      <c r="A135" s="620"/>
      <c r="B135" s="620"/>
      <c r="C135" s="613"/>
      <c r="D135" s="613"/>
      <c r="E135" s="623"/>
      <c r="F135" s="623"/>
      <c r="G135" s="623"/>
      <c r="H135" s="613"/>
    </row>
    <row r="136" spans="1:8" s="612" customFormat="1" ht="12.75">
      <c r="A136" s="620"/>
      <c r="B136" s="620"/>
      <c r="C136" s="613"/>
      <c r="D136" s="613"/>
      <c r="E136" s="623"/>
      <c r="F136" s="623"/>
      <c r="G136" s="623"/>
      <c r="H136" s="613"/>
    </row>
    <row r="137" spans="1:8" s="612" customFormat="1" ht="12.75">
      <c r="A137" s="620"/>
      <c r="B137" s="620"/>
      <c r="C137" s="613"/>
      <c r="D137" s="613"/>
      <c r="E137" s="623"/>
      <c r="F137" s="623"/>
      <c r="G137" s="623"/>
      <c r="H137" s="613"/>
    </row>
    <row r="138" spans="1:8" s="612" customFormat="1" ht="12.75">
      <c r="A138" s="620"/>
      <c r="B138" s="620"/>
      <c r="C138" s="613"/>
      <c r="D138" s="613"/>
      <c r="E138" s="623"/>
      <c r="F138" s="623"/>
      <c r="G138" s="623"/>
      <c r="H138" s="613"/>
    </row>
    <row r="139" spans="1:8" s="612" customFormat="1" ht="12.75">
      <c r="A139" s="620"/>
      <c r="B139" s="620"/>
      <c r="C139" s="613"/>
      <c r="D139" s="613"/>
      <c r="E139" s="623"/>
      <c r="F139" s="623"/>
      <c r="G139" s="623"/>
      <c r="H139" s="613"/>
    </row>
    <row r="140" spans="1:8" s="612" customFormat="1" ht="12.75">
      <c r="A140" s="620"/>
      <c r="B140" s="620"/>
      <c r="C140" s="613"/>
      <c r="D140" s="613"/>
      <c r="E140" s="623"/>
      <c r="F140" s="623"/>
      <c r="G140" s="623"/>
      <c r="H140" s="613"/>
    </row>
    <row r="141" spans="1:8" s="612" customFormat="1" ht="12.75">
      <c r="A141" s="620"/>
      <c r="B141" s="620"/>
      <c r="C141" s="613"/>
      <c r="D141" s="613"/>
      <c r="E141" s="623"/>
      <c r="F141" s="623"/>
      <c r="G141" s="623"/>
      <c r="H141" s="613"/>
    </row>
    <row r="142" spans="1:8" s="612" customFormat="1" ht="12.75">
      <c r="A142" s="620"/>
      <c r="B142" s="620"/>
      <c r="C142" s="613"/>
      <c r="D142" s="613"/>
      <c r="E142" s="623"/>
      <c r="F142" s="623"/>
      <c r="G142" s="623"/>
      <c r="H142" s="613"/>
    </row>
    <row r="143" spans="1:8" s="612" customFormat="1" ht="12.75">
      <c r="A143" s="620"/>
      <c r="B143" s="620"/>
      <c r="C143" s="613"/>
      <c r="D143" s="613"/>
      <c r="E143" s="623"/>
      <c r="F143" s="623"/>
      <c r="G143" s="623"/>
      <c r="H143" s="613"/>
    </row>
    <row r="144" spans="1:8" s="612" customFormat="1" ht="12.75">
      <c r="A144" s="620"/>
      <c r="B144" s="620"/>
      <c r="C144" s="613"/>
      <c r="D144" s="613"/>
      <c r="E144" s="623"/>
      <c r="F144" s="623"/>
      <c r="G144" s="623"/>
      <c r="H144" s="613"/>
    </row>
    <row r="145" spans="1:8" s="612" customFormat="1" ht="12.75">
      <c r="A145" s="620"/>
      <c r="B145" s="620"/>
      <c r="C145" s="613"/>
      <c r="D145" s="613"/>
      <c r="E145" s="623"/>
      <c r="F145" s="623"/>
      <c r="G145" s="623"/>
      <c r="H145" s="613"/>
    </row>
    <row r="146" spans="1:8" s="612" customFormat="1" ht="12.75">
      <c r="A146" s="620"/>
      <c r="B146" s="620"/>
      <c r="C146" s="613"/>
      <c r="D146" s="613"/>
      <c r="E146" s="623"/>
      <c r="F146" s="623"/>
      <c r="G146" s="623"/>
      <c r="H146" s="613"/>
    </row>
    <row r="147" spans="1:8" s="612" customFormat="1" ht="12.75">
      <c r="A147" s="620"/>
      <c r="B147" s="620"/>
      <c r="C147" s="613"/>
      <c r="D147" s="613"/>
      <c r="E147" s="623"/>
      <c r="F147" s="623"/>
      <c r="G147" s="623"/>
      <c r="H147" s="613"/>
    </row>
    <row r="148" spans="1:8" s="612" customFormat="1" ht="12.75">
      <c r="A148" s="620"/>
      <c r="B148" s="620"/>
      <c r="C148" s="613"/>
      <c r="D148" s="613"/>
      <c r="E148" s="623"/>
      <c r="F148" s="623"/>
      <c r="G148" s="623"/>
      <c r="H148" s="613"/>
    </row>
    <row r="149" spans="1:8" s="612" customFormat="1" ht="12.75">
      <c r="A149" s="620"/>
      <c r="B149" s="620"/>
      <c r="C149" s="613"/>
      <c r="D149" s="613"/>
      <c r="E149" s="623"/>
      <c r="F149" s="623"/>
      <c r="G149" s="623"/>
      <c r="H149" s="613"/>
    </row>
    <row r="150" spans="1:8" s="612" customFormat="1" ht="12.75">
      <c r="A150" s="620"/>
      <c r="B150" s="620"/>
      <c r="C150" s="613"/>
      <c r="D150" s="613"/>
      <c r="E150" s="623"/>
      <c r="F150" s="623"/>
      <c r="G150" s="623"/>
      <c r="H150" s="613"/>
    </row>
    <row r="151" spans="1:8" s="612" customFormat="1" ht="12.75">
      <c r="A151" s="620"/>
      <c r="B151" s="620"/>
      <c r="C151" s="613"/>
      <c r="D151" s="613"/>
      <c r="E151" s="623"/>
      <c r="F151" s="623"/>
      <c r="G151" s="623"/>
      <c r="H151" s="613"/>
    </row>
    <row r="152" spans="1:8" s="612" customFormat="1" ht="12.75">
      <c r="A152" s="620"/>
      <c r="B152" s="620"/>
      <c r="C152" s="613"/>
      <c r="D152" s="613"/>
      <c r="E152" s="623"/>
      <c r="F152" s="623"/>
      <c r="G152" s="623"/>
      <c r="H152" s="613"/>
    </row>
    <row r="153" spans="1:8" s="612" customFormat="1" ht="12.75">
      <c r="A153" s="620"/>
      <c r="B153" s="620"/>
      <c r="C153" s="613"/>
      <c r="D153" s="613"/>
      <c r="E153" s="623"/>
      <c r="F153" s="623"/>
      <c r="G153" s="623"/>
      <c r="H153" s="613"/>
    </row>
    <row r="154" spans="1:8" s="612" customFormat="1" ht="12.75">
      <c r="A154" s="620"/>
      <c r="B154" s="620"/>
      <c r="C154" s="613"/>
      <c r="D154" s="613"/>
      <c r="E154" s="623"/>
      <c r="F154" s="623"/>
      <c r="G154" s="623"/>
      <c r="H154" s="613"/>
    </row>
    <row r="155" spans="1:8" s="612" customFormat="1" ht="12.75">
      <c r="A155" s="620"/>
      <c r="B155" s="620"/>
      <c r="C155" s="613"/>
      <c r="D155" s="613"/>
      <c r="E155" s="623"/>
      <c r="F155" s="623"/>
      <c r="G155" s="623"/>
      <c r="H155" s="613"/>
    </row>
    <row r="156" spans="1:8" s="612" customFormat="1" ht="12.75">
      <c r="A156" s="620"/>
      <c r="B156" s="620"/>
      <c r="C156" s="613"/>
      <c r="D156" s="613"/>
      <c r="E156" s="623"/>
      <c r="F156" s="623"/>
      <c r="G156" s="623"/>
      <c r="H156" s="613"/>
    </row>
    <row r="157" spans="1:8" s="612" customFormat="1" ht="12.75">
      <c r="A157" s="620"/>
      <c r="B157" s="620"/>
      <c r="C157" s="613"/>
      <c r="D157" s="613"/>
      <c r="E157" s="623"/>
      <c r="F157" s="623"/>
      <c r="G157" s="623"/>
      <c r="H157" s="613"/>
    </row>
    <row r="158" spans="1:8" s="612" customFormat="1" ht="12.75">
      <c r="A158" s="620"/>
      <c r="B158" s="620"/>
      <c r="C158" s="613"/>
      <c r="D158" s="613"/>
      <c r="E158" s="623"/>
      <c r="F158" s="623"/>
      <c r="G158" s="623"/>
      <c r="H158" s="613"/>
    </row>
    <row r="159" spans="1:8" s="612" customFormat="1" ht="12.75">
      <c r="A159" s="620"/>
      <c r="B159" s="620"/>
      <c r="C159" s="613"/>
      <c r="D159" s="613"/>
      <c r="E159" s="623"/>
      <c r="F159" s="623"/>
      <c r="G159" s="623"/>
      <c r="H159" s="613"/>
    </row>
    <row r="160" spans="1:8" s="612" customFormat="1" ht="12.75">
      <c r="A160" s="620"/>
      <c r="B160" s="620"/>
      <c r="C160" s="613"/>
      <c r="D160" s="613"/>
      <c r="E160" s="623"/>
      <c r="F160" s="623"/>
      <c r="G160" s="623"/>
      <c r="H160" s="613"/>
    </row>
    <row r="161" spans="1:8" s="612" customFormat="1" ht="12.75">
      <c r="A161" s="620"/>
      <c r="B161" s="620"/>
      <c r="C161" s="613"/>
      <c r="D161" s="613"/>
      <c r="E161" s="623"/>
      <c r="F161" s="623"/>
      <c r="G161" s="623"/>
      <c r="H161" s="613"/>
    </row>
    <row r="162" spans="1:8" s="612" customFormat="1" ht="12.75">
      <c r="A162" s="620"/>
      <c r="B162" s="620"/>
      <c r="C162" s="613"/>
      <c r="D162" s="613"/>
      <c r="E162" s="623"/>
      <c r="F162" s="623"/>
      <c r="G162" s="623"/>
      <c r="H162" s="613"/>
    </row>
    <row r="163" spans="1:8" s="612" customFormat="1" ht="12.75">
      <c r="A163" s="620"/>
      <c r="B163" s="620"/>
      <c r="C163" s="613"/>
      <c r="D163" s="613"/>
      <c r="E163" s="623"/>
      <c r="F163" s="623"/>
      <c r="G163" s="623"/>
      <c r="H163" s="613"/>
    </row>
    <row r="164" spans="1:8" s="612" customFormat="1" ht="12.75">
      <c r="A164" s="620"/>
      <c r="B164" s="620"/>
      <c r="C164" s="613"/>
      <c r="D164" s="613"/>
      <c r="E164" s="623"/>
      <c r="F164" s="623"/>
      <c r="G164" s="623"/>
      <c r="H164" s="613"/>
    </row>
    <row r="165" spans="1:8" s="612" customFormat="1" ht="12.75">
      <c r="A165" s="620"/>
      <c r="B165" s="620"/>
      <c r="C165" s="613"/>
      <c r="D165" s="613"/>
      <c r="E165" s="623"/>
      <c r="F165" s="623"/>
      <c r="G165" s="623"/>
      <c r="H165" s="613"/>
    </row>
    <row r="166" spans="1:8" s="612" customFormat="1" ht="12.75">
      <c r="A166" s="620"/>
      <c r="B166" s="620"/>
      <c r="C166" s="613"/>
      <c r="D166" s="613"/>
      <c r="E166" s="623"/>
      <c r="F166" s="623"/>
      <c r="G166" s="623"/>
      <c r="H166" s="613"/>
    </row>
    <row r="167" spans="1:8" s="612" customFormat="1" ht="12.75">
      <c r="A167" s="620"/>
      <c r="B167" s="620"/>
      <c r="C167" s="613"/>
      <c r="D167" s="613"/>
      <c r="E167" s="623"/>
      <c r="F167" s="623"/>
      <c r="G167" s="623"/>
      <c r="H167" s="613"/>
    </row>
    <row r="168" spans="1:8" s="612" customFormat="1" ht="12.75">
      <c r="A168" s="620"/>
      <c r="B168" s="620"/>
      <c r="C168" s="613"/>
      <c r="D168" s="613"/>
      <c r="E168" s="623"/>
      <c r="F168" s="623"/>
      <c r="G168" s="623"/>
      <c r="H168" s="613"/>
    </row>
    <row r="169" spans="1:8" s="612" customFormat="1" ht="12.75">
      <c r="A169" s="620"/>
      <c r="B169" s="620"/>
      <c r="C169" s="613"/>
      <c r="D169" s="613"/>
      <c r="E169" s="623"/>
      <c r="F169" s="623"/>
      <c r="G169" s="623"/>
      <c r="H169" s="613"/>
    </row>
    <row r="170" spans="1:8" s="612" customFormat="1" ht="12.75">
      <c r="A170" s="620"/>
      <c r="B170" s="620"/>
      <c r="C170" s="613"/>
      <c r="D170" s="613"/>
      <c r="E170" s="623"/>
      <c r="F170" s="623"/>
      <c r="G170" s="623"/>
      <c r="H170" s="613"/>
    </row>
    <row r="171" spans="1:8" s="612" customFormat="1" ht="12.75">
      <c r="A171" s="620"/>
      <c r="B171" s="620"/>
      <c r="C171" s="613"/>
      <c r="D171" s="613"/>
      <c r="E171" s="623"/>
      <c r="F171" s="623"/>
      <c r="G171" s="623"/>
      <c r="H171" s="613"/>
    </row>
    <row r="172" spans="1:8" s="612" customFormat="1" ht="12.75">
      <c r="A172" s="620"/>
      <c r="B172" s="620"/>
      <c r="C172" s="613"/>
      <c r="D172" s="613"/>
      <c r="E172" s="623"/>
      <c r="F172" s="623"/>
      <c r="G172" s="623"/>
      <c r="H172" s="613"/>
    </row>
    <row r="173" spans="1:8" s="612" customFormat="1" ht="12.75">
      <c r="A173" s="620"/>
      <c r="B173" s="620"/>
      <c r="C173" s="613"/>
      <c r="D173" s="613"/>
      <c r="E173" s="623"/>
      <c r="F173" s="623"/>
      <c r="G173" s="623"/>
      <c r="H173" s="613"/>
    </row>
    <row r="174" spans="1:8" s="612" customFormat="1" ht="12.75">
      <c r="A174" s="620"/>
      <c r="B174" s="620"/>
      <c r="C174" s="613"/>
      <c r="D174" s="613"/>
      <c r="E174" s="623"/>
      <c r="F174" s="623"/>
      <c r="G174" s="623"/>
      <c r="H174" s="613"/>
    </row>
    <row r="175" spans="1:8" s="612" customFormat="1" ht="12.75">
      <c r="A175" s="620"/>
      <c r="B175" s="620"/>
      <c r="C175" s="613"/>
      <c r="D175" s="613"/>
      <c r="E175" s="623"/>
      <c r="F175" s="623"/>
      <c r="G175" s="623"/>
      <c r="H175" s="613"/>
    </row>
    <row r="176" spans="1:8" s="612" customFormat="1" ht="12.75">
      <c r="A176" s="620"/>
      <c r="B176" s="620"/>
      <c r="C176" s="613"/>
      <c r="D176" s="613"/>
      <c r="E176" s="623"/>
      <c r="F176" s="623"/>
      <c r="G176" s="623"/>
      <c r="H176" s="613"/>
    </row>
    <row r="177" spans="1:8" s="612" customFormat="1" ht="12.75">
      <c r="A177" s="620"/>
      <c r="B177" s="620"/>
      <c r="C177" s="613"/>
      <c r="D177" s="613"/>
      <c r="E177" s="623"/>
      <c r="F177" s="623"/>
      <c r="G177" s="623"/>
      <c r="H177" s="613"/>
    </row>
    <row r="178" spans="1:8" s="612" customFormat="1" ht="12.75">
      <c r="A178" s="620"/>
      <c r="B178" s="620"/>
      <c r="C178" s="613"/>
      <c r="D178" s="613"/>
      <c r="E178" s="623"/>
      <c r="F178" s="623"/>
      <c r="G178" s="623"/>
      <c r="H178" s="613"/>
    </row>
    <row r="179" spans="1:8" s="612" customFormat="1" ht="12.75">
      <c r="A179" s="620"/>
      <c r="B179" s="620"/>
      <c r="C179" s="613"/>
      <c r="D179" s="613"/>
      <c r="E179" s="623"/>
      <c r="F179" s="623"/>
      <c r="G179" s="623"/>
      <c r="H179" s="613"/>
    </row>
    <row r="180" spans="1:8" s="612" customFormat="1" ht="12.75">
      <c r="A180" s="620"/>
      <c r="B180" s="620"/>
      <c r="C180" s="613"/>
      <c r="D180" s="613"/>
      <c r="E180" s="623"/>
      <c r="F180" s="623"/>
      <c r="G180" s="623"/>
      <c r="H180" s="613"/>
    </row>
    <row r="181" spans="1:8" s="612" customFormat="1" ht="12.75">
      <c r="A181" s="620"/>
      <c r="B181" s="620"/>
      <c r="C181" s="613"/>
      <c r="D181" s="613"/>
      <c r="E181" s="623"/>
      <c r="F181" s="623"/>
      <c r="G181" s="623"/>
      <c r="H181" s="613"/>
    </row>
    <row r="182" spans="1:8" s="612" customFormat="1" ht="12.75">
      <c r="A182" s="620"/>
      <c r="B182" s="620"/>
      <c r="C182" s="613"/>
      <c r="D182" s="613"/>
      <c r="E182" s="623"/>
      <c r="F182" s="623"/>
      <c r="G182" s="623"/>
      <c r="H182" s="613"/>
    </row>
    <row r="183" spans="1:8" s="612" customFormat="1" ht="12.75">
      <c r="A183" s="620"/>
      <c r="B183" s="620"/>
      <c r="C183" s="613"/>
      <c r="D183" s="613"/>
      <c r="E183" s="623"/>
      <c r="F183" s="623"/>
      <c r="G183" s="623"/>
      <c r="H183" s="613"/>
    </row>
    <row r="184" spans="1:8" s="612" customFormat="1" ht="12.75">
      <c r="A184" s="620"/>
      <c r="B184" s="620"/>
      <c r="C184" s="613"/>
      <c r="D184" s="613"/>
      <c r="E184" s="623"/>
      <c r="F184" s="623"/>
      <c r="G184" s="623"/>
      <c r="H184" s="613"/>
    </row>
    <row r="185" spans="1:8" s="612" customFormat="1" ht="12.75">
      <c r="A185" s="620"/>
      <c r="B185" s="620"/>
      <c r="C185" s="613"/>
      <c r="D185" s="613"/>
      <c r="E185" s="623"/>
      <c r="F185" s="623"/>
      <c r="G185" s="623"/>
      <c r="H185" s="613"/>
    </row>
    <row r="186" spans="1:8" s="612" customFormat="1" ht="12.75">
      <c r="A186" s="620"/>
      <c r="B186" s="620"/>
      <c r="C186" s="613"/>
      <c r="D186" s="613"/>
      <c r="E186" s="623"/>
      <c r="F186" s="623"/>
      <c r="G186" s="623"/>
      <c r="H186" s="613"/>
    </row>
    <row r="187" spans="1:8" s="612" customFormat="1" ht="12.75">
      <c r="A187" s="620"/>
      <c r="B187" s="620"/>
      <c r="C187" s="613"/>
      <c r="D187" s="613"/>
      <c r="E187" s="623"/>
      <c r="F187" s="623"/>
      <c r="G187" s="623"/>
      <c r="H187" s="613"/>
    </row>
    <row r="188" spans="1:8" s="612" customFormat="1" ht="12.75">
      <c r="A188" s="620"/>
      <c r="B188" s="620"/>
      <c r="C188" s="613"/>
      <c r="D188" s="613"/>
      <c r="E188" s="623"/>
      <c r="F188" s="623"/>
      <c r="G188" s="623"/>
      <c r="H188" s="613"/>
    </row>
    <row r="189" spans="1:8" s="612" customFormat="1" ht="12.75">
      <c r="A189" s="620"/>
      <c r="B189" s="620"/>
      <c r="C189" s="613"/>
      <c r="D189" s="613"/>
      <c r="E189" s="623"/>
      <c r="F189" s="623"/>
      <c r="G189" s="623"/>
      <c r="H189" s="613"/>
    </row>
    <row r="190" spans="1:8" s="612" customFormat="1" ht="12.75">
      <c r="A190" s="620"/>
      <c r="B190" s="620"/>
      <c r="C190" s="613"/>
      <c r="D190" s="613"/>
      <c r="E190" s="623"/>
      <c r="F190" s="623"/>
      <c r="G190" s="623"/>
      <c r="H190" s="613"/>
    </row>
    <row r="191" spans="1:8" s="612" customFormat="1" ht="12.75">
      <c r="A191" s="620"/>
      <c r="B191" s="620"/>
      <c r="C191" s="613"/>
      <c r="D191" s="613"/>
      <c r="E191" s="623"/>
      <c r="F191" s="623"/>
      <c r="G191" s="623"/>
      <c r="H191" s="613"/>
    </row>
    <row r="192" spans="1:8" s="612" customFormat="1" ht="12.75">
      <c r="A192" s="620"/>
      <c r="B192" s="620"/>
      <c r="C192" s="613"/>
      <c r="D192" s="613"/>
      <c r="E192" s="623"/>
      <c r="F192" s="623"/>
      <c r="G192" s="623"/>
      <c r="H192" s="613"/>
    </row>
    <row r="193" spans="1:8" s="612" customFormat="1" ht="12.75">
      <c r="A193" s="620"/>
      <c r="B193" s="620"/>
      <c r="C193" s="613"/>
      <c r="D193" s="613"/>
      <c r="E193" s="623"/>
      <c r="F193" s="623"/>
      <c r="G193" s="623"/>
      <c r="H193" s="613"/>
    </row>
    <row r="194" spans="1:8" s="612" customFormat="1" ht="12.75">
      <c r="A194" s="620"/>
      <c r="B194" s="620"/>
      <c r="C194" s="613"/>
      <c r="D194" s="613"/>
      <c r="E194" s="623"/>
      <c r="F194" s="623"/>
      <c r="G194" s="623"/>
      <c r="H194" s="613"/>
    </row>
    <row r="195" spans="1:8" s="612" customFormat="1" ht="12.75">
      <c r="A195" s="620"/>
      <c r="B195" s="620"/>
      <c r="C195" s="613"/>
      <c r="D195" s="613"/>
      <c r="E195" s="623"/>
      <c r="F195" s="623"/>
      <c r="G195" s="623"/>
      <c r="H195" s="613"/>
    </row>
    <row r="196" spans="1:8" s="612" customFormat="1" ht="12.75">
      <c r="A196" s="620"/>
      <c r="B196" s="620"/>
      <c r="C196" s="613"/>
      <c r="D196" s="613"/>
      <c r="E196" s="623"/>
      <c r="F196" s="623"/>
      <c r="G196" s="623"/>
      <c r="H196" s="613"/>
    </row>
    <row r="197" spans="1:8" s="612" customFormat="1" ht="12.75">
      <c r="A197" s="620"/>
      <c r="B197" s="620"/>
      <c r="C197" s="613"/>
      <c r="D197" s="613"/>
      <c r="E197" s="623"/>
      <c r="F197" s="623"/>
      <c r="G197" s="623"/>
      <c r="H197" s="613"/>
    </row>
    <row r="198" spans="1:8" s="612" customFormat="1" ht="12.75">
      <c r="A198" s="620"/>
      <c r="B198" s="620"/>
      <c r="C198" s="613"/>
      <c r="D198" s="613"/>
      <c r="E198" s="623"/>
      <c r="F198" s="623"/>
      <c r="G198" s="623"/>
      <c r="H198" s="613"/>
    </row>
    <row r="199" spans="1:8" s="612" customFormat="1" ht="12.75">
      <c r="A199" s="620"/>
      <c r="B199" s="620"/>
      <c r="C199" s="613"/>
      <c r="D199" s="613"/>
      <c r="E199" s="623"/>
      <c r="F199" s="623"/>
      <c r="G199" s="623"/>
      <c r="H199" s="613"/>
    </row>
    <row r="200" spans="1:8" s="612" customFormat="1" ht="12.75">
      <c r="A200" s="620"/>
      <c r="B200" s="620"/>
      <c r="C200" s="613"/>
      <c r="D200" s="613"/>
      <c r="E200" s="623"/>
      <c r="F200" s="623"/>
      <c r="G200" s="623"/>
      <c r="H200" s="613"/>
    </row>
    <row r="201" spans="1:8" s="612" customFormat="1" ht="12.75">
      <c r="A201" s="620"/>
      <c r="B201" s="620"/>
      <c r="C201" s="613"/>
      <c r="D201" s="613"/>
      <c r="E201" s="623"/>
      <c r="F201" s="623"/>
      <c r="G201" s="623"/>
      <c r="H201" s="613"/>
    </row>
    <row r="202" spans="1:8" s="612" customFormat="1" ht="12.75">
      <c r="A202" s="620"/>
      <c r="B202" s="620"/>
      <c r="C202" s="613"/>
      <c r="D202" s="613"/>
      <c r="E202" s="623"/>
      <c r="F202" s="623"/>
      <c r="G202" s="623"/>
      <c r="H202" s="613"/>
    </row>
    <row r="203" spans="1:8" s="612" customFormat="1" ht="12.75">
      <c r="A203" s="620"/>
      <c r="B203" s="620"/>
      <c r="C203" s="613"/>
      <c r="D203" s="613"/>
      <c r="E203" s="623"/>
      <c r="F203" s="623"/>
      <c r="G203" s="623"/>
      <c r="H203" s="613"/>
    </row>
    <row r="204" spans="1:8" s="612" customFormat="1" ht="12.75">
      <c r="A204" s="620"/>
      <c r="B204" s="620"/>
      <c r="C204" s="613"/>
      <c r="D204" s="613"/>
      <c r="E204" s="623"/>
      <c r="F204" s="623"/>
      <c r="G204" s="623"/>
      <c r="H204" s="613"/>
    </row>
    <row r="205" spans="1:8" s="612" customFormat="1" ht="12.75">
      <c r="A205" s="620"/>
      <c r="B205" s="620"/>
      <c r="C205" s="613"/>
      <c r="D205" s="613"/>
      <c r="E205" s="623"/>
      <c r="F205" s="623"/>
      <c r="G205" s="623"/>
      <c r="H205" s="613"/>
    </row>
    <row r="206" spans="1:8" s="612" customFormat="1" ht="12.75">
      <c r="A206" s="620"/>
      <c r="B206" s="620"/>
      <c r="C206" s="613"/>
      <c r="D206" s="613"/>
      <c r="E206" s="623"/>
      <c r="F206" s="623"/>
      <c r="G206" s="623"/>
      <c r="H206" s="613"/>
    </row>
    <row r="207" spans="1:8" s="612" customFormat="1" ht="12.75">
      <c r="A207" s="620"/>
      <c r="B207" s="620"/>
      <c r="C207" s="613"/>
      <c r="D207" s="613"/>
      <c r="E207" s="623"/>
      <c r="F207" s="623"/>
      <c r="G207" s="623"/>
      <c r="H207" s="613"/>
    </row>
    <row r="208" spans="1:8" s="612" customFormat="1" ht="12.75">
      <c r="A208" s="620"/>
      <c r="B208" s="620"/>
      <c r="C208" s="613"/>
      <c r="D208" s="613"/>
      <c r="E208" s="623"/>
      <c r="F208" s="623"/>
      <c r="G208" s="623"/>
      <c r="H208" s="613"/>
    </row>
    <row r="209" spans="1:8" s="612" customFormat="1" ht="12.75">
      <c r="A209" s="620"/>
      <c r="B209" s="620"/>
      <c r="C209" s="613"/>
      <c r="D209" s="613"/>
      <c r="E209" s="623"/>
      <c r="F209" s="623"/>
      <c r="G209" s="623"/>
      <c r="H209" s="613"/>
    </row>
    <row r="210" spans="1:8" s="612" customFormat="1" ht="12.75">
      <c r="A210" s="620"/>
      <c r="B210" s="620"/>
      <c r="C210" s="613"/>
      <c r="D210" s="613"/>
      <c r="E210" s="623"/>
      <c r="F210" s="623"/>
      <c r="G210" s="623"/>
      <c r="H210" s="613"/>
    </row>
    <row r="211" spans="1:8" s="612" customFormat="1" ht="12.75">
      <c r="A211" s="620"/>
      <c r="B211" s="620"/>
      <c r="C211" s="613"/>
      <c r="D211" s="613"/>
      <c r="E211" s="623"/>
      <c r="F211" s="623"/>
      <c r="G211" s="623"/>
      <c r="H211" s="613"/>
    </row>
    <row r="212" spans="1:8" s="612" customFormat="1" ht="12.75">
      <c r="A212" s="620"/>
      <c r="B212" s="620"/>
      <c r="C212" s="613"/>
      <c r="D212" s="613"/>
      <c r="E212" s="623"/>
      <c r="F212" s="623"/>
      <c r="G212" s="623"/>
      <c r="H212" s="613"/>
    </row>
    <row r="213" spans="1:8" s="612" customFormat="1" ht="12.75">
      <c r="A213" s="620"/>
      <c r="B213" s="620"/>
      <c r="C213" s="613"/>
      <c r="D213" s="613"/>
      <c r="E213" s="623"/>
      <c r="F213" s="623"/>
      <c r="G213" s="623"/>
      <c r="H213" s="613"/>
    </row>
    <row r="214" spans="1:8" s="612" customFormat="1" ht="12.75">
      <c r="A214" s="620"/>
      <c r="B214" s="620"/>
      <c r="C214" s="613"/>
      <c r="D214" s="613"/>
      <c r="E214" s="623"/>
      <c r="F214" s="623"/>
      <c r="G214" s="623"/>
      <c r="H214" s="613"/>
    </row>
    <row r="215" spans="1:8" s="612" customFormat="1" ht="12.75">
      <c r="A215" s="620"/>
      <c r="B215" s="620"/>
      <c r="C215" s="613"/>
      <c r="D215" s="613"/>
      <c r="E215" s="623"/>
      <c r="F215" s="623"/>
      <c r="G215" s="623"/>
      <c r="H215" s="613"/>
    </row>
    <row r="216" spans="1:8" s="612" customFormat="1" ht="12.75">
      <c r="A216" s="620"/>
      <c r="B216" s="620"/>
      <c r="C216" s="613"/>
      <c r="D216" s="613"/>
      <c r="E216" s="623"/>
      <c r="F216" s="623"/>
      <c r="G216" s="623"/>
      <c r="H216" s="613"/>
    </row>
    <row r="217" spans="1:8" s="612" customFormat="1" ht="12.75">
      <c r="A217" s="620"/>
      <c r="B217" s="620"/>
      <c r="C217" s="613"/>
      <c r="D217" s="613"/>
      <c r="E217" s="623"/>
      <c r="F217" s="623"/>
      <c r="G217" s="623"/>
      <c r="H217" s="613"/>
    </row>
    <row r="218" spans="1:8" s="612" customFormat="1" ht="12.75">
      <c r="A218" s="620"/>
      <c r="B218" s="620"/>
      <c r="C218" s="613"/>
      <c r="D218" s="613"/>
      <c r="E218" s="623"/>
      <c r="F218" s="623"/>
      <c r="G218" s="623"/>
      <c r="H218" s="613"/>
    </row>
    <row r="219" spans="1:8" s="612" customFormat="1" ht="12.75">
      <c r="A219" s="620"/>
      <c r="B219" s="620"/>
      <c r="C219" s="613"/>
      <c r="D219" s="613"/>
      <c r="E219" s="623"/>
      <c r="F219" s="623"/>
      <c r="G219" s="623"/>
      <c r="H219" s="613"/>
    </row>
    <row r="220" spans="1:8" s="612" customFormat="1" ht="12.75">
      <c r="A220" s="620"/>
      <c r="B220" s="620"/>
      <c r="C220" s="613"/>
      <c r="D220" s="613"/>
      <c r="E220" s="623"/>
      <c r="F220" s="623"/>
      <c r="G220" s="623"/>
      <c r="H220" s="613"/>
    </row>
    <row r="221" spans="1:8" s="612" customFormat="1" ht="12.75">
      <c r="A221" s="620"/>
      <c r="B221" s="620"/>
      <c r="C221" s="613"/>
      <c r="D221" s="613"/>
      <c r="E221" s="623"/>
      <c r="F221" s="623"/>
      <c r="G221" s="623"/>
      <c r="H221" s="613"/>
    </row>
    <row r="222" spans="1:8" s="612" customFormat="1" ht="12.75">
      <c r="A222" s="620"/>
      <c r="B222" s="620"/>
      <c r="C222" s="613"/>
      <c r="D222" s="613"/>
      <c r="E222" s="623"/>
      <c r="F222" s="623"/>
      <c r="G222" s="623"/>
      <c r="H222" s="613"/>
    </row>
    <row r="223" spans="1:8" s="612" customFormat="1" ht="12.75">
      <c r="A223" s="620"/>
      <c r="B223" s="620"/>
      <c r="C223" s="613"/>
      <c r="D223" s="613"/>
      <c r="E223" s="623"/>
      <c r="F223" s="623"/>
      <c r="G223" s="623"/>
      <c r="H223" s="613"/>
    </row>
    <row r="224" spans="1:8" s="612" customFormat="1" ht="12.75">
      <c r="A224" s="620"/>
      <c r="B224" s="620"/>
      <c r="C224" s="613"/>
      <c r="D224" s="613"/>
      <c r="E224" s="623"/>
      <c r="F224" s="623"/>
      <c r="G224" s="623"/>
      <c r="H224" s="613"/>
    </row>
    <row r="225" spans="1:8" s="612" customFormat="1" ht="12.75">
      <c r="A225" s="620"/>
      <c r="B225" s="620"/>
      <c r="C225" s="613"/>
      <c r="D225" s="613"/>
      <c r="E225" s="623"/>
      <c r="F225" s="623"/>
      <c r="G225" s="623"/>
      <c r="H225" s="613"/>
    </row>
    <row r="226" spans="1:8" s="612" customFormat="1" ht="12.75">
      <c r="A226" s="620"/>
      <c r="B226" s="620"/>
      <c r="C226" s="613"/>
      <c r="D226" s="613"/>
      <c r="E226" s="623"/>
      <c r="F226" s="623"/>
      <c r="G226" s="623"/>
      <c r="H226" s="613"/>
    </row>
    <row r="227" spans="1:8" s="612" customFormat="1" ht="12.75">
      <c r="A227" s="620"/>
      <c r="B227" s="620"/>
      <c r="C227" s="613"/>
      <c r="D227" s="613"/>
      <c r="E227" s="623"/>
      <c r="F227" s="623"/>
      <c r="G227" s="623"/>
      <c r="H227" s="613"/>
    </row>
    <row r="228" spans="1:8" s="612" customFormat="1" ht="12.75">
      <c r="A228" s="620"/>
      <c r="B228" s="620"/>
      <c r="C228" s="613"/>
      <c r="D228" s="613"/>
      <c r="E228" s="623"/>
      <c r="F228" s="623"/>
      <c r="G228" s="623"/>
      <c r="H228" s="613"/>
    </row>
    <row r="229" spans="1:8" s="612" customFormat="1" ht="12.75">
      <c r="A229" s="620"/>
      <c r="B229" s="620"/>
      <c r="C229" s="613"/>
      <c r="D229" s="613"/>
      <c r="E229" s="623"/>
      <c r="F229" s="623"/>
      <c r="G229" s="623"/>
      <c r="H229" s="613"/>
    </row>
    <row r="230" spans="1:8" s="612" customFormat="1" ht="12.75">
      <c r="A230" s="620"/>
      <c r="B230" s="620"/>
      <c r="C230" s="613"/>
      <c r="D230" s="613"/>
      <c r="E230" s="623"/>
      <c r="F230" s="623"/>
      <c r="G230" s="623"/>
      <c r="H230" s="613"/>
    </row>
    <row r="231" spans="1:8" s="612" customFormat="1" ht="12.75">
      <c r="A231" s="620"/>
      <c r="B231" s="620"/>
      <c r="C231" s="613"/>
      <c r="D231" s="613"/>
      <c r="E231" s="623"/>
      <c r="F231" s="623"/>
      <c r="G231" s="623"/>
      <c r="H231" s="613"/>
    </row>
    <row r="232" spans="1:8" s="612" customFormat="1" ht="12.75">
      <c r="A232" s="620"/>
      <c r="B232" s="620"/>
      <c r="C232" s="613"/>
      <c r="D232" s="613"/>
      <c r="E232" s="623"/>
      <c r="F232" s="623"/>
      <c r="G232" s="623"/>
      <c r="H232" s="613"/>
    </row>
    <row r="233" spans="1:8" s="612" customFormat="1" ht="12.75">
      <c r="A233" s="620"/>
      <c r="B233" s="620"/>
      <c r="C233" s="613"/>
      <c r="D233" s="613"/>
      <c r="E233" s="623"/>
      <c r="F233" s="623"/>
      <c r="G233" s="623"/>
      <c r="H233" s="613"/>
    </row>
    <row r="234" spans="1:8" s="612" customFormat="1" ht="12.75">
      <c r="A234" s="620"/>
      <c r="B234" s="620"/>
      <c r="C234" s="613"/>
      <c r="D234" s="613"/>
      <c r="E234" s="623"/>
      <c r="F234" s="623"/>
      <c r="G234" s="623"/>
      <c r="H234" s="613"/>
    </row>
    <row r="235" spans="1:8" s="612" customFormat="1" ht="12.75">
      <c r="A235" s="620"/>
      <c r="B235" s="620"/>
      <c r="C235" s="613"/>
      <c r="D235" s="613"/>
      <c r="E235" s="623"/>
      <c r="F235" s="623"/>
      <c r="G235" s="623"/>
      <c r="H235" s="613"/>
    </row>
    <row r="236" spans="1:8" s="612" customFormat="1" ht="12.75">
      <c r="A236" s="620"/>
      <c r="B236" s="620"/>
      <c r="C236" s="613"/>
      <c r="D236" s="613"/>
      <c r="E236" s="623"/>
      <c r="F236" s="623"/>
      <c r="G236" s="623"/>
      <c r="H236" s="613"/>
    </row>
    <row r="237" spans="1:8" s="612" customFormat="1" ht="12.75">
      <c r="A237" s="620"/>
      <c r="B237" s="620"/>
      <c r="C237" s="613"/>
      <c r="D237" s="613"/>
      <c r="E237" s="623"/>
      <c r="F237" s="623"/>
      <c r="G237" s="623"/>
      <c r="H237" s="613"/>
    </row>
    <row r="238" spans="1:8" s="612" customFormat="1" ht="12.75">
      <c r="A238" s="620"/>
      <c r="B238" s="620"/>
      <c r="C238" s="613"/>
      <c r="D238" s="613"/>
      <c r="E238" s="623"/>
      <c r="F238" s="623"/>
      <c r="G238" s="623"/>
      <c r="H238" s="613"/>
    </row>
    <row r="239" spans="1:8" s="612" customFormat="1" ht="12.75">
      <c r="A239" s="620"/>
      <c r="B239" s="620"/>
      <c r="C239" s="613"/>
      <c r="D239" s="613"/>
      <c r="E239" s="623"/>
      <c r="F239" s="623"/>
      <c r="G239" s="623"/>
      <c r="H239" s="613"/>
    </row>
    <row r="240" spans="1:8" s="612" customFormat="1" ht="12.75">
      <c r="A240" s="620"/>
      <c r="B240" s="620"/>
      <c r="C240" s="613"/>
      <c r="D240" s="613"/>
      <c r="E240" s="623"/>
      <c r="F240" s="623"/>
      <c r="G240" s="623"/>
      <c r="H240" s="613"/>
    </row>
    <row r="241" spans="1:8" s="612" customFormat="1" ht="12.75">
      <c r="A241" s="620"/>
      <c r="B241" s="620"/>
      <c r="C241" s="613"/>
      <c r="D241" s="613"/>
      <c r="E241" s="623"/>
      <c r="F241" s="623"/>
      <c r="G241" s="623"/>
      <c r="H241" s="613"/>
    </row>
    <row r="242" spans="1:8" s="612" customFormat="1" ht="12.75">
      <c r="A242" s="620"/>
      <c r="B242" s="620"/>
      <c r="C242" s="613"/>
      <c r="D242" s="613"/>
      <c r="E242" s="623"/>
      <c r="F242" s="623"/>
      <c r="G242" s="623"/>
      <c r="H242" s="613"/>
    </row>
    <row r="243" spans="1:8" s="612" customFormat="1" ht="12.75">
      <c r="A243" s="620"/>
      <c r="B243" s="620"/>
      <c r="C243" s="613"/>
      <c r="D243" s="613"/>
      <c r="E243" s="623"/>
      <c r="F243" s="623"/>
      <c r="G243" s="623"/>
      <c r="H243" s="613"/>
    </row>
    <row r="244" spans="1:8" s="612" customFormat="1" ht="12.75">
      <c r="A244" s="620"/>
      <c r="B244" s="620"/>
      <c r="C244" s="613"/>
      <c r="D244" s="613"/>
      <c r="E244" s="623"/>
      <c r="F244" s="623"/>
      <c r="G244" s="623"/>
      <c r="H244" s="613"/>
    </row>
    <row r="245" spans="1:8" s="612" customFormat="1" ht="12.75">
      <c r="A245" s="620"/>
      <c r="B245" s="620"/>
      <c r="C245" s="613"/>
      <c r="D245" s="613"/>
      <c r="E245" s="623"/>
      <c r="F245" s="623"/>
      <c r="G245" s="623"/>
      <c r="H245" s="613"/>
    </row>
    <row r="246" spans="1:8" s="612" customFormat="1" ht="12.75">
      <c r="A246" s="620"/>
      <c r="B246" s="620"/>
      <c r="C246" s="613"/>
      <c r="D246" s="613"/>
      <c r="E246" s="623"/>
      <c r="F246" s="623"/>
      <c r="G246" s="623"/>
      <c r="H246" s="613"/>
    </row>
    <row r="247" spans="1:8" s="612" customFormat="1" ht="12.75">
      <c r="A247" s="620"/>
      <c r="B247" s="620"/>
      <c r="C247" s="613"/>
      <c r="D247" s="613"/>
      <c r="E247" s="623"/>
      <c r="F247" s="623"/>
      <c r="G247" s="623"/>
      <c r="H247" s="613"/>
    </row>
    <row r="248" spans="1:8" s="612" customFormat="1" ht="12.75">
      <c r="A248" s="620"/>
      <c r="B248" s="620"/>
      <c r="C248" s="613"/>
      <c r="D248" s="613"/>
      <c r="E248" s="623"/>
      <c r="F248" s="623"/>
      <c r="G248" s="623"/>
      <c r="H248" s="613"/>
    </row>
    <row r="249" spans="1:8" s="612" customFormat="1" ht="12.75">
      <c r="A249" s="620"/>
      <c r="B249" s="620"/>
      <c r="C249" s="613"/>
      <c r="D249" s="613"/>
      <c r="E249" s="623"/>
      <c r="F249" s="623"/>
      <c r="G249" s="623"/>
      <c r="H249" s="613"/>
    </row>
    <row r="250" spans="1:8" s="612" customFormat="1" ht="12.75">
      <c r="A250" s="620"/>
      <c r="B250" s="620"/>
      <c r="C250" s="613"/>
      <c r="D250" s="613"/>
      <c r="E250" s="623"/>
      <c r="F250" s="623"/>
      <c r="G250" s="623"/>
      <c r="H250" s="613"/>
    </row>
    <row r="251" spans="1:8" s="612" customFormat="1" ht="12.75">
      <c r="A251" s="620"/>
      <c r="B251" s="620"/>
      <c r="C251" s="613"/>
      <c r="D251" s="613"/>
      <c r="E251" s="623"/>
      <c r="F251" s="623"/>
      <c r="G251" s="623"/>
      <c r="H251" s="613"/>
    </row>
    <row r="252" spans="1:8" s="612" customFormat="1" ht="12.75">
      <c r="A252" s="620"/>
      <c r="B252" s="620"/>
      <c r="C252" s="613"/>
      <c r="D252" s="613"/>
      <c r="E252" s="623"/>
      <c r="F252" s="623"/>
      <c r="G252" s="623"/>
      <c r="H252" s="613"/>
    </row>
    <row r="253" spans="1:8" s="612" customFormat="1" ht="12.75">
      <c r="A253" s="620"/>
      <c r="B253" s="620"/>
      <c r="C253" s="613"/>
      <c r="D253" s="613"/>
      <c r="E253" s="623"/>
      <c r="F253" s="623"/>
      <c r="G253" s="623"/>
      <c r="H253" s="613"/>
    </row>
    <row r="254" spans="1:8" s="612" customFormat="1" ht="12.75">
      <c r="A254" s="620"/>
      <c r="B254" s="620"/>
      <c r="C254" s="613"/>
      <c r="D254" s="613"/>
      <c r="E254" s="623"/>
      <c r="F254" s="623"/>
      <c r="G254" s="623"/>
      <c r="H254" s="613"/>
    </row>
    <row r="255" spans="1:8" s="612" customFormat="1" ht="12.75">
      <c r="A255" s="620"/>
      <c r="B255" s="620"/>
      <c r="C255" s="613"/>
      <c r="D255" s="613"/>
      <c r="E255" s="623"/>
      <c r="F255" s="623"/>
      <c r="G255" s="623"/>
      <c r="H255" s="613"/>
    </row>
    <row r="256" spans="1:8" s="612" customFormat="1" ht="12.75">
      <c r="A256" s="620"/>
      <c r="B256" s="620"/>
      <c r="C256" s="613"/>
      <c r="D256" s="613"/>
      <c r="E256" s="623"/>
      <c r="F256" s="623"/>
      <c r="G256" s="623"/>
      <c r="H256" s="613"/>
    </row>
    <row r="257" spans="1:8" s="612" customFormat="1" ht="12.75">
      <c r="A257" s="620"/>
      <c r="B257" s="620"/>
      <c r="C257" s="613"/>
      <c r="D257" s="613"/>
      <c r="E257" s="623"/>
      <c r="F257" s="623"/>
      <c r="G257" s="623"/>
      <c r="H257" s="613"/>
    </row>
    <row r="258" spans="1:8" s="612" customFormat="1" ht="12.75">
      <c r="A258" s="620"/>
      <c r="B258" s="620"/>
      <c r="C258" s="613"/>
      <c r="D258" s="613"/>
      <c r="E258" s="623"/>
      <c r="F258" s="623"/>
      <c r="G258" s="623"/>
      <c r="H258" s="613"/>
    </row>
    <row r="259" spans="1:8" s="612" customFormat="1" ht="12.75">
      <c r="A259" s="620"/>
      <c r="B259" s="620"/>
      <c r="C259" s="613"/>
      <c r="D259" s="613"/>
      <c r="E259" s="623"/>
      <c r="F259" s="623"/>
      <c r="G259" s="623"/>
      <c r="H259" s="613"/>
    </row>
    <row r="260" spans="1:8" s="612" customFormat="1" ht="12.75">
      <c r="A260" s="620"/>
      <c r="B260" s="620"/>
      <c r="C260" s="613"/>
      <c r="D260" s="613"/>
      <c r="E260" s="623"/>
      <c r="F260" s="623"/>
      <c r="G260" s="623"/>
      <c r="H260" s="613"/>
    </row>
    <row r="261" spans="1:8" s="612" customFormat="1" ht="12.75">
      <c r="A261" s="620"/>
      <c r="B261" s="620"/>
      <c r="C261" s="613"/>
      <c r="D261" s="613"/>
      <c r="E261" s="623"/>
      <c r="F261" s="623"/>
      <c r="G261" s="623"/>
      <c r="H261" s="613"/>
    </row>
    <row r="262" spans="1:8" s="612" customFormat="1" ht="12.75">
      <c r="A262" s="620"/>
      <c r="B262" s="620"/>
      <c r="C262" s="613"/>
      <c r="D262" s="613"/>
      <c r="E262" s="623"/>
      <c r="F262" s="623"/>
      <c r="G262" s="623"/>
      <c r="H262" s="613"/>
    </row>
    <row r="263" spans="1:8" s="612" customFormat="1" ht="12.75">
      <c r="A263" s="620"/>
      <c r="B263" s="620"/>
      <c r="C263" s="613"/>
      <c r="D263" s="613"/>
      <c r="E263" s="623"/>
      <c r="F263" s="623"/>
      <c r="G263" s="623"/>
      <c r="H263" s="613"/>
    </row>
    <row r="264" spans="1:8" s="612" customFormat="1" ht="12.75">
      <c r="A264" s="620"/>
      <c r="B264" s="620"/>
      <c r="C264" s="613"/>
      <c r="D264" s="613"/>
      <c r="E264" s="623"/>
      <c r="F264" s="623"/>
      <c r="G264" s="623"/>
      <c r="H264" s="613"/>
    </row>
    <row r="265" spans="1:8" s="612" customFormat="1" ht="12.75">
      <c r="A265" s="620"/>
      <c r="B265" s="620"/>
      <c r="C265" s="613"/>
      <c r="D265" s="613"/>
      <c r="E265" s="623"/>
      <c r="F265" s="623"/>
      <c r="G265" s="623"/>
      <c r="H265" s="613"/>
    </row>
    <row r="266" spans="1:8" s="612" customFormat="1" ht="12.75">
      <c r="A266" s="620"/>
      <c r="B266" s="620"/>
      <c r="C266" s="613"/>
      <c r="D266" s="613"/>
      <c r="E266" s="623"/>
      <c r="F266" s="623"/>
      <c r="G266" s="623"/>
      <c r="H266" s="613"/>
    </row>
    <row r="267" spans="1:8" s="612" customFormat="1" ht="12.75">
      <c r="A267" s="620"/>
      <c r="B267" s="620"/>
      <c r="C267" s="613"/>
      <c r="D267" s="613"/>
      <c r="E267" s="623"/>
      <c r="F267" s="623"/>
      <c r="G267" s="623"/>
      <c r="H267" s="613"/>
    </row>
    <row r="268" spans="1:8" s="612" customFormat="1" ht="12.75">
      <c r="A268" s="620"/>
      <c r="B268" s="620"/>
      <c r="C268" s="613"/>
      <c r="D268" s="613"/>
      <c r="E268" s="623"/>
      <c r="F268" s="623"/>
      <c r="G268" s="623"/>
      <c r="H268" s="613"/>
    </row>
    <row r="269" spans="1:8" s="612" customFormat="1" ht="12.75">
      <c r="A269" s="620"/>
      <c r="B269" s="620"/>
      <c r="C269" s="613"/>
      <c r="D269" s="613"/>
      <c r="E269" s="623"/>
      <c r="F269" s="623"/>
      <c r="G269" s="623"/>
      <c r="H269" s="613"/>
    </row>
    <row r="270" spans="1:8" s="612" customFormat="1" ht="12.75">
      <c r="A270" s="620"/>
      <c r="B270" s="620"/>
      <c r="C270" s="613"/>
      <c r="D270" s="613"/>
      <c r="E270" s="623"/>
      <c r="F270" s="623"/>
      <c r="G270" s="623"/>
      <c r="H270" s="613"/>
    </row>
    <row r="271" spans="1:8" s="612" customFormat="1" ht="12.75">
      <c r="A271" s="620"/>
      <c r="B271" s="620"/>
      <c r="C271" s="613"/>
      <c r="D271" s="613"/>
      <c r="E271" s="623"/>
      <c r="F271" s="623"/>
      <c r="G271" s="623"/>
      <c r="H271" s="613"/>
    </row>
    <row r="272" spans="1:8" s="612" customFormat="1" ht="12.75">
      <c r="A272" s="620"/>
      <c r="B272" s="620"/>
      <c r="C272" s="613"/>
      <c r="D272" s="613"/>
      <c r="E272" s="623"/>
      <c r="F272" s="623"/>
      <c r="G272" s="623"/>
      <c r="H272" s="613"/>
    </row>
    <row r="273" spans="1:8" s="612" customFormat="1" ht="12.75">
      <c r="A273" s="620"/>
      <c r="B273" s="620"/>
      <c r="C273" s="613"/>
      <c r="D273" s="613"/>
      <c r="E273" s="623"/>
      <c r="F273" s="623"/>
      <c r="G273" s="623"/>
      <c r="H273" s="613"/>
    </row>
    <row r="274" spans="1:8" s="612" customFormat="1" ht="12.75">
      <c r="A274" s="620"/>
      <c r="B274" s="620"/>
      <c r="C274" s="613"/>
      <c r="D274" s="613"/>
      <c r="E274" s="623"/>
      <c r="F274" s="623"/>
      <c r="G274" s="623"/>
      <c r="H274" s="613"/>
    </row>
    <row r="275" spans="1:8" s="612" customFormat="1" ht="12.75">
      <c r="A275" s="620"/>
      <c r="B275" s="620"/>
      <c r="C275" s="613"/>
      <c r="D275" s="613"/>
      <c r="E275" s="623"/>
      <c r="F275" s="623"/>
      <c r="G275" s="623"/>
      <c r="H275" s="613"/>
    </row>
    <row r="276" spans="1:8" s="612" customFormat="1" ht="12.75">
      <c r="A276" s="620"/>
      <c r="B276" s="620"/>
      <c r="C276" s="613"/>
      <c r="D276" s="613"/>
      <c r="E276" s="623"/>
      <c r="F276" s="623"/>
      <c r="G276" s="623"/>
      <c r="H276" s="613"/>
    </row>
    <row r="277" spans="1:8" s="612" customFormat="1" ht="12.75">
      <c r="A277" s="620"/>
      <c r="B277" s="620"/>
      <c r="C277" s="613"/>
      <c r="D277" s="613"/>
      <c r="E277" s="623"/>
      <c r="F277" s="623"/>
      <c r="G277" s="623"/>
      <c r="H277" s="613"/>
    </row>
    <row r="278" spans="1:8" s="612" customFormat="1" ht="12.75">
      <c r="A278" s="620"/>
      <c r="B278" s="620"/>
      <c r="C278" s="613"/>
      <c r="D278" s="613"/>
      <c r="E278" s="623"/>
      <c r="F278" s="623"/>
      <c r="G278" s="623"/>
      <c r="H278" s="613"/>
    </row>
    <row r="279" spans="1:8" s="612" customFormat="1" ht="12.75">
      <c r="A279" s="620"/>
      <c r="B279" s="620"/>
      <c r="C279" s="613"/>
      <c r="D279" s="613"/>
      <c r="E279" s="623"/>
      <c r="F279" s="623"/>
      <c r="G279" s="623"/>
      <c r="H279" s="613"/>
    </row>
    <row r="280" spans="1:8" s="612" customFormat="1" ht="12.75">
      <c r="A280" s="620"/>
      <c r="B280" s="620"/>
      <c r="C280" s="613"/>
      <c r="D280" s="613"/>
      <c r="E280" s="623"/>
      <c r="F280" s="623"/>
      <c r="G280" s="623"/>
      <c r="H280" s="613"/>
    </row>
    <row r="281" spans="1:8" s="612" customFormat="1" ht="12.75">
      <c r="A281" s="620"/>
      <c r="B281" s="620"/>
      <c r="C281" s="613"/>
      <c r="D281" s="613"/>
      <c r="E281" s="623"/>
      <c r="F281" s="623"/>
      <c r="G281" s="623"/>
      <c r="H281" s="613"/>
    </row>
    <row r="282" spans="1:8" s="612" customFormat="1" ht="12.75">
      <c r="A282" s="620"/>
      <c r="B282" s="620"/>
      <c r="C282" s="613"/>
      <c r="D282" s="613"/>
      <c r="E282" s="623"/>
      <c r="F282" s="623"/>
      <c r="G282" s="623"/>
      <c r="H282" s="613"/>
    </row>
    <row r="283" spans="1:8" s="612" customFormat="1" ht="12.75">
      <c r="A283" s="620"/>
      <c r="B283" s="620"/>
      <c r="C283" s="613"/>
      <c r="D283" s="613"/>
      <c r="E283" s="623"/>
      <c r="F283" s="623"/>
      <c r="G283" s="623"/>
      <c r="H283" s="613"/>
    </row>
    <row r="284" spans="1:8" s="612" customFormat="1" ht="12.75">
      <c r="A284" s="620"/>
      <c r="B284" s="620"/>
      <c r="C284" s="613"/>
      <c r="D284" s="613"/>
      <c r="E284" s="623"/>
      <c r="F284" s="623"/>
      <c r="G284" s="623"/>
      <c r="H284" s="613"/>
    </row>
    <row r="285" spans="1:8" s="612" customFormat="1" ht="12.75">
      <c r="A285" s="620"/>
      <c r="B285" s="620"/>
      <c r="C285" s="613"/>
      <c r="D285" s="613"/>
      <c r="E285" s="623"/>
      <c r="F285" s="623"/>
      <c r="G285" s="623"/>
      <c r="H285" s="613"/>
    </row>
    <row r="286" spans="1:8" s="612" customFormat="1" ht="12.75">
      <c r="A286" s="620"/>
      <c r="B286" s="620"/>
      <c r="C286" s="613"/>
      <c r="D286" s="613"/>
      <c r="E286" s="623"/>
      <c r="F286" s="623"/>
      <c r="G286" s="623"/>
      <c r="H286" s="613"/>
    </row>
    <row r="287" spans="1:8" s="612" customFormat="1" ht="12.75">
      <c r="A287" s="620"/>
      <c r="B287" s="620"/>
      <c r="C287" s="613"/>
      <c r="D287" s="613"/>
      <c r="E287" s="623"/>
      <c r="F287" s="623"/>
      <c r="G287" s="623"/>
      <c r="H287" s="613"/>
    </row>
    <row r="288" spans="1:8" s="612" customFormat="1" ht="12.75">
      <c r="A288" s="620"/>
      <c r="B288" s="620"/>
      <c r="C288" s="613"/>
      <c r="D288" s="613"/>
      <c r="E288" s="623"/>
      <c r="F288" s="623"/>
      <c r="G288" s="623"/>
      <c r="H288" s="613"/>
    </row>
    <row r="289" spans="1:8" s="612" customFormat="1" ht="12.75">
      <c r="A289" s="620"/>
      <c r="B289" s="620"/>
      <c r="C289" s="613"/>
      <c r="D289" s="613"/>
      <c r="E289" s="623"/>
      <c r="F289" s="623"/>
      <c r="G289" s="623"/>
      <c r="H289" s="613"/>
    </row>
    <row r="290" spans="1:8" s="612" customFormat="1" ht="12.75">
      <c r="A290" s="620"/>
      <c r="B290" s="620"/>
      <c r="C290" s="613"/>
      <c r="D290" s="613"/>
      <c r="E290" s="623"/>
      <c r="F290" s="623"/>
      <c r="G290" s="623"/>
      <c r="H290" s="613"/>
    </row>
    <row r="291" spans="1:8" s="612" customFormat="1" ht="12.75">
      <c r="A291" s="620"/>
      <c r="B291" s="620"/>
      <c r="C291" s="613"/>
      <c r="D291" s="613"/>
      <c r="E291" s="623"/>
      <c r="F291" s="623"/>
      <c r="G291" s="623"/>
      <c r="H291" s="613"/>
    </row>
    <row r="292" spans="1:8" s="612" customFormat="1" ht="12.75">
      <c r="A292" s="620"/>
      <c r="B292" s="620"/>
      <c r="C292" s="613"/>
      <c r="D292" s="613"/>
      <c r="E292" s="623"/>
      <c r="F292" s="623"/>
      <c r="G292" s="623"/>
      <c r="H292" s="613"/>
    </row>
    <row r="293" spans="1:8" s="612" customFormat="1" ht="12.75">
      <c r="A293" s="620"/>
      <c r="B293" s="620"/>
      <c r="C293" s="613"/>
      <c r="D293" s="613"/>
      <c r="E293" s="623"/>
      <c r="F293" s="623"/>
      <c r="G293" s="623"/>
      <c r="H293" s="613"/>
    </row>
    <row r="294" spans="1:8" s="612" customFormat="1" ht="12.75">
      <c r="A294" s="620"/>
      <c r="B294" s="620"/>
      <c r="C294" s="613"/>
      <c r="D294" s="613"/>
      <c r="E294" s="623"/>
      <c r="F294" s="623"/>
      <c r="G294" s="623"/>
      <c r="H294" s="613"/>
    </row>
    <row r="295" spans="1:8" s="612" customFormat="1" ht="12.75">
      <c r="A295" s="620"/>
      <c r="B295" s="620"/>
      <c r="C295" s="613"/>
      <c r="D295" s="613"/>
      <c r="E295" s="623"/>
      <c r="F295" s="623"/>
      <c r="G295" s="623"/>
      <c r="H295" s="613"/>
    </row>
    <row r="296" spans="1:8" s="612" customFormat="1" ht="12.75">
      <c r="A296" s="620"/>
      <c r="B296" s="620"/>
      <c r="C296" s="613"/>
      <c r="D296" s="613"/>
      <c r="E296" s="623"/>
      <c r="F296" s="623"/>
      <c r="G296" s="623"/>
      <c r="H296" s="613"/>
    </row>
    <row r="297" spans="1:8" s="612" customFormat="1" ht="12.75">
      <c r="A297" s="620"/>
      <c r="B297" s="620"/>
      <c r="C297" s="613"/>
      <c r="D297" s="613"/>
      <c r="E297" s="623"/>
      <c r="F297" s="623"/>
      <c r="G297" s="623"/>
      <c r="H297" s="613"/>
    </row>
    <row r="298" spans="1:8" s="612" customFormat="1" ht="12.75">
      <c r="A298" s="620"/>
      <c r="B298" s="620"/>
      <c r="C298" s="613"/>
      <c r="D298" s="613"/>
      <c r="E298" s="623"/>
      <c r="F298" s="623"/>
      <c r="G298" s="623"/>
      <c r="H298" s="613"/>
    </row>
    <row r="299" spans="1:8" s="612" customFormat="1" ht="12.75">
      <c r="A299" s="620"/>
      <c r="B299" s="620"/>
      <c r="C299" s="613"/>
      <c r="D299" s="613"/>
      <c r="E299" s="623"/>
      <c r="F299" s="623"/>
      <c r="G299" s="623"/>
      <c r="H299" s="613"/>
    </row>
    <row r="300" spans="1:8" s="612" customFormat="1" ht="12.75">
      <c r="A300" s="620"/>
      <c r="B300" s="620"/>
      <c r="C300" s="613"/>
      <c r="D300" s="613"/>
      <c r="E300" s="623"/>
      <c r="F300" s="623"/>
      <c r="G300" s="623"/>
      <c r="H300" s="613"/>
    </row>
    <row r="301" spans="1:8" s="612" customFormat="1" ht="12.75">
      <c r="A301" s="620"/>
      <c r="B301" s="620"/>
      <c r="C301" s="613"/>
      <c r="D301" s="613"/>
      <c r="E301" s="623"/>
      <c r="F301" s="623"/>
      <c r="G301" s="623"/>
      <c r="H301" s="613"/>
    </row>
    <row r="302" spans="1:8" s="612" customFormat="1" ht="12.75">
      <c r="A302" s="620"/>
      <c r="B302" s="620"/>
      <c r="C302" s="613"/>
      <c r="D302" s="613"/>
      <c r="E302" s="623"/>
      <c r="F302" s="623"/>
      <c r="G302" s="623"/>
      <c r="H302" s="613"/>
    </row>
    <row r="303" spans="1:8" s="612" customFormat="1" ht="12.75">
      <c r="A303" s="620"/>
      <c r="B303" s="620"/>
      <c r="C303" s="613"/>
      <c r="D303" s="613"/>
      <c r="E303" s="623"/>
      <c r="F303" s="623"/>
      <c r="G303" s="623"/>
      <c r="H303" s="613"/>
    </row>
    <row r="304" spans="1:8" s="612" customFormat="1" ht="12.75">
      <c r="A304" s="620"/>
      <c r="B304" s="620"/>
      <c r="C304" s="613"/>
      <c r="D304" s="613"/>
      <c r="E304" s="623"/>
      <c r="F304" s="623"/>
      <c r="G304" s="623"/>
      <c r="H304" s="613"/>
    </row>
    <row r="305" spans="6:7" ht="12.75">
      <c r="F305" s="126"/>
      <c r="G305" s="126"/>
    </row>
    <row r="306" spans="6:7" ht="12.75">
      <c r="F306" s="126"/>
      <c r="G306" s="126"/>
    </row>
    <row r="307" spans="6:7" ht="12.75">
      <c r="F307" s="126"/>
      <c r="G307" s="126"/>
    </row>
    <row r="308" spans="6:7" ht="12.75">
      <c r="F308" s="126"/>
      <c r="G308" s="126"/>
    </row>
    <row r="309" spans="6:7" ht="12.75">
      <c r="F309" s="126"/>
      <c r="G309" s="126"/>
    </row>
    <row r="310" spans="6:7" ht="12.75">
      <c r="F310" s="126"/>
      <c r="G310" s="126"/>
    </row>
    <row r="311" spans="6:7" ht="12.75">
      <c r="F311" s="126"/>
      <c r="G311" s="126"/>
    </row>
    <row r="312" spans="6:7" ht="12.75">
      <c r="F312" s="126"/>
      <c r="G312" s="126"/>
    </row>
    <row r="313" spans="6:7" ht="12.75">
      <c r="F313" s="126"/>
      <c r="G313" s="126"/>
    </row>
    <row r="314" spans="6:7" ht="12.75">
      <c r="F314" s="126"/>
      <c r="G314" s="126"/>
    </row>
    <row r="315" spans="6:7" ht="12.75">
      <c r="F315" s="126"/>
      <c r="G315" s="126"/>
    </row>
    <row r="316" spans="6:7" ht="12.75">
      <c r="F316" s="126"/>
      <c r="G316" s="126"/>
    </row>
    <row r="317" spans="6:7" ht="12.75">
      <c r="F317" s="126"/>
      <c r="G317" s="126"/>
    </row>
    <row r="318" spans="1:23" s="125" customFormat="1" ht="12.75">
      <c r="A318" s="94"/>
      <c r="B318" s="94"/>
      <c r="E318" s="126"/>
      <c r="F318" s="126"/>
      <c r="G318" s="126"/>
      <c r="I318" s="103"/>
      <c r="J318" s="103"/>
      <c r="K318" s="103"/>
      <c r="L318" s="103"/>
      <c r="M318" s="103"/>
      <c r="N318" s="103"/>
      <c r="O318" s="103"/>
      <c r="P318" s="103"/>
      <c r="Q318" s="103"/>
      <c r="R318" s="103"/>
      <c r="S318" s="103"/>
      <c r="T318" s="103"/>
      <c r="U318" s="103"/>
      <c r="V318" s="103"/>
      <c r="W318" s="103"/>
    </row>
    <row r="319" spans="1:23" s="125" customFormat="1" ht="12.75">
      <c r="A319" s="94"/>
      <c r="B319" s="94"/>
      <c r="E319" s="126"/>
      <c r="F319" s="126"/>
      <c r="G319" s="126"/>
      <c r="I319" s="103"/>
      <c r="J319" s="103"/>
      <c r="K319" s="103"/>
      <c r="L319" s="103"/>
      <c r="M319" s="103"/>
      <c r="N319" s="103"/>
      <c r="O319" s="103"/>
      <c r="P319" s="103"/>
      <c r="Q319" s="103"/>
      <c r="R319" s="103"/>
      <c r="S319" s="103"/>
      <c r="T319" s="103"/>
      <c r="U319" s="103"/>
      <c r="V319" s="103"/>
      <c r="W319" s="103"/>
    </row>
    <row r="320" spans="1:23" s="125" customFormat="1" ht="12.75">
      <c r="A320" s="94"/>
      <c r="B320" s="94"/>
      <c r="E320" s="126"/>
      <c r="F320" s="126"/>
      <c r="G320" s="126"/>
      <c r="I320" s="103"/>
      <c r="J320" s="103"/>
      <c r="K320" s="103"/>
      <c r="L320" s="103"/>
      <c r="M320" s="103"/>
      <c r="N320" s="103"/>
      <c r="O320" s="103"/>
      <c r="P320" s="103"/>
      <c r="Q320" s="103"/>
      <c r="R320" s="103"/>
      <c r="S320" s="103"/>
      <c r="T320" s="103"/>
      <c r="U320" s="103"/>
      <c r="V320" s="103"/>
      <c r="W320" s="103"/>
    </row>
    <row r="321" spans="1:23" s="125" customFormat="1" ht="12.75">
      <c r="A321" s="94"/>
      <c r="B321" s="94"/>
      <c r="E321" s="126"/>
      <c r="F321" s="126"/>
      <c r="G321" s="126"/>
      <c r="I321" s="103"/>
      <c r="J321" s="103"/>
      <c r="K321" s="103"/>
      <c r="L321" s="103"/>
      <c r="M321" s="103"/>
      <c r="N321" s="103"/>
      <c r="O321" s="103"/>
      <c r="P321" s="103"/>
      <c r="Q321" s="103"/>
      <c r="R321" s="103"/>
      <c r="S321" s="103"/>
      <c r="T321" s="103"/>
      <c r="U321" s="103"/>
      <c r="V321" s="103"/>
      <c r="W321" s="103"/>
    </row>
    <row r="322" spans="1:23" s="125" customFormat="1" ht="12.75">
      <c r="A322" s="94"/>
      <c r="B322" s="94"/>
      <c r="E322" s="126"/>
      <c r="F322" s="126"/>
      <c r="G322" s="126"/>
      <c r="I322" s="103"/>
      <c r="J322" s="103"/>
      <c r="K322" s="103"/>
      <c r="L322" s="103"/>
      <c r="M322" s="103"/>
      <c r="N322" s="103"/>
      <c r="O322" s="103"/>
      <c r="P322" s="103"/>
      <c r="Q322" s="103"/>
      <c r="R322" s="103"/>
      <c r="S322" s="103"/>
      <c r="T322" s="103"/>
      <c r="U322" s="103"/>
      <c r="V322" s="103"/>
      <c r="W322" s="103"/>
    </row>
    <row r="323" spans="1:23" s="125" customFormat="1" ht="12.75">
      <c r="A323" s="94"/>
      <c r="B323" s="94"/>
      <c r="E323" s="126"/>
      <c r="F323" s="126"/>
      <c r="G323" s="126"/>
      <c r="I323" s="103"/>
      <c r="J323" s="103"/>
      <c r="K323" s="103"/>
      <c r="L323" s="103"/>
      <c r="M323" s="103"/>
      <c r="N323" s="103"/>
      <c r="O323" s="103"/>
      <c r="P323" s="103"/>
      <c r="Q323" s="103"/>
      <c r="R323" s="103"/>
      <c r="S323" s="103"/>
      <c r="T323" s="103"/>
      <c r="U323" s="103"/>
      <c r="V323" s="103"/>
      <c r="W323" s="103"/>
    </row>
    <row r="324" spans="1:23" s="125" customFormat="1" ht="12.75">
      <c r="A324" s="94"/>
      <c r="B324" s="94"/>
      <c r="E324" s="126"/>
      <c r="F324" s="126"/>
      <c r="G324" s="126"/>
      <c r="I324" s="103"/>
      <c r="J324" s="103"/>
      <c r="K324" s="103"/>
      <c r="L324" s="103"/>
      <c r="M324" s="103"/>
      <c r="N324" s="103"/>
      <c r="O324" s="103"/>
      <c r="P324" s="103"/>
      <c r="Q324" s="103"/>
      <c r="R324" s="103"/>
      <c r="S324" s="103"/>
      <c r="T324" s="103"/>
      <c r="U324" s="103"/>
      <c r="V324" s="103"/>
      <c r="W324" s="103"/>
    </row>
    <row r="325" spans="1:23" s="125" customFormat="1" ht="12.75">
      <c r="A325" s="94"/>
      <c r="B325" s="94"/>
      <c r="E325" s="126"/>
      <c r="F325" s="126"/>
      <c r="G325" s="126"/>
      <c r="I325" s="103"/>
      <c r="J325" s="103"/>
      <c r="K325" s="103"/>
      <c r="L325" s="103"/>
      <c r="M325" s="103"/>
      <c r="N325" s="103"/>
      <c r="O325" s="103"/>
      <c r="P325" s="103"/>
      <c r="Q325" s="103"/>
      <c r="R325" s="103"/>
      <c r="S325" s="103"/>
      <c r="T325" s="103"/>
      <c r="U325" s="103"/>
      <c r="V325" s="103"/>
      <c r="W325" s="103"/>
    </row>
    <row r="326" spans="1:23" s="125" customFormat="1" ht="12.75">
      <c r="A326" s="94"/>
      <c r="B326" s="94"/>
      <c r="E326" s="126"/>
      <c r="F326" s="126"/>
      <c r="G326" s="126"/>
      <c r="I326" s="103"/>
      <c r="J326" s="103"/>
      <c r="K326" s="103"/>
      <c r="L326" s="103"/>
      <c r="M326" s="103"/>
      <c r="N326" s="103"/>
      <c r="O326" s="103"/>
      <c r="P326" s="103"/>
      <c r="Q326" s="103"/>
      <c r="R326" s="103"/>
      <c r="S326" s="103"/>
      <c r="T326" s="103"/>
      <c r="U326" s="103"/>
      <c r="V326" s="103"/>
      <c r="W326" s="103"/>
    </row>
    <row r="327" spans="1:23" s="125" customFormat="1" ht="12.75">
      <c r="A327" s="94"/>
      <c r="B327" s="94"/>
      <c r="E327" s="126"/>
      <c r="F327" s="126"/>
      <c r="G327" s="126"/>
      <c r="I327" s="103"/>
      <c r="J327" s="103"/>
      <c r="K327" s="103"/>
      <c r="L327" s="103"/>
      <c r="M327" s="103"/>
      <c r="N327" s="103"/>
      <c r="O327" s="103"/>
      <c r="P327" s="103"/>
      <c r="Q327" s="103"/>
      <c r="R327" s="103"/>
      <c r="S327" s="103"/>
      <c r="T327" s="103"/>
      <c r="U327" s="103"/>
      <c r="V327" s="103"/>
      <c r="W327" s="103"/>
    </row>
    <row r="328" spans="1:23" s="125" customFormat="1" ht="12.75">
      <c r="A328" s="94"/>
      <c r="B328" s="94"/>
      <c r="E328" s="126"/>
      <c r="F328" s="126"/>
      <c r="G328" s="126"/>
      <c r="I328" s="103"/>
      <c r="J328" s="103"/>
      <c r="K328" s="103"/>
      <c r="L328" s="103"/>
      <c r="M328" s="103"/>
      <c r="N328" s="103"/>
      <c r="O328" s="103"/>
      <c r="P328" s="103"/>
      <c r="Q328" s="103"/>
      <c r="R328" s="103"/>
      <c r="S328" s="103"/>
      <c r="T328" s="103"/>
      <c r="U328" s="103"/>
      <c r="V328" s="103"/>
      <c r="W328" s="103"/>
    </row>
    <row r="329" spans="1:23" s="125" customFormat="1" ht="12.75">
      <c r="A329" s="94"/>
      <c r="B329" s="94"/>
      <c r="E329" s="126"/>
      <c r="F329" s="126"/>
      <c r="G329" s="126"/>
      <c r="I329" s="103"/>
      <c r="J329" s="103"/>
      <c r="K329" s="103"/>
      <c r="L329" s="103"/>
      <c r="M329" s="103"/>
      <c r="N329" s="103"/>
      <c r="O329" s="103"/>
      <c r="P329" s="103"/>
      <c r="Q329" s="103"/>
      <c r="R329" s="103"/>
      <c r="S329" s="103"/>
      <c r="T329" s="103"/>
      <c r="U329" s="103"/>
      <c r="V329" s="103"/>
      <c r="W329" s="103"/>
    </row>
    <row r="330" spans="1:23" s="125" customFormat="1" ht="12.75">
      <c r="A330" s="94"/>
      <c r="B330" s="94"/>
      <c r="E330" s="126"/>
      <c r="F330" s="126"/>
      <c r="G330" s="126"/>
      <c r="I330" s="103"/>
      <c r="J330" s="103"/>
      <c r="K330" s="103"/>
      <c r="L330" s="103"/>
      <c r="M330" s="103"/>
      <c r="N330" s="103"/>
      <c r="O330" s="103"/>
      <c r="P330" s="103"/>
      <c r="Q330" s="103"/>
      <c r="R330" s="103"/>
      <c r="S330" s="103"/>
      <c r="T330" s="103"/>
      <c r="U330" s="103"/>
      <c r="V330" s="103"/>
      <c r="W330" s="103"/>
    </row>
    <row r="331" spans="1:23" s="125" customFormat="1" ht="12.75">
      <c r="A331" s="94"/>
      <c r="B331" s="94"/>
      <c r="E331" s="126"/>
      <c r="F331" s="126"/>
      <c r="G331" s="126"/>
      <c r="I331" s="103"/>
      <c r="J331" s="103"/>
      <c r="K331" s="103"/>
      <c r="L331" s="103"/>
      <c r="M331" s="103"/>
      <c r="N331" s="103"/>
      <c r="O331" s="103"/>
      <c r="P331" s="103"/>
      <c r="Q331" s="103"/>
      <c r="R331" s="103"/>
      <c r="S331" s="103"/>
      <c r="T331" s="103"/>
      <c r="U331" s="103"/>
      <c r="V331" s="103"/>
      <c r="W331" s="103"/>
    </row>
    <row r="332" spans="1:23" s="125" customFormat="1" ht="12.75">
      <c r="A332" s="94"/>
      <c r="B332" s="94"/>
      <c r="E332" s="126"/>
      <c r="F332" s="126"/>
      <c r="G332" s="126"/>
      <c r="I332" s="103"/>
      <c r="J332" s="103"/>
      <c r="K332" s="103"/>
      <c r="L332" s="103"/>
      <c r="M332" s="103"/>
      <c r="N332" s="103"/>
      <c r="O332" s="103"/>
      <c r="P332" s="103"/>
      <c r="Q332" s="103"/>
      <c r="R332" s="103"/>
      <c r="S332" s="103"/>
      <c r="T332" s="103"/>
      <c r="U332" s="103"/>
      <c r="V332" s="103"/>
      <c r="W332" s="103"/>
    </row>
    <row r="333" spans="1:23" s="125" customFormat="1" ht="12.75">
      <c r="A333" s="94"/>
      <c r="B333" s="94"/>
      <c r="E333" s="126"/>
      <c r="F333" s="126"/>
      <c r="G333" s="126"/>
      <c r="I333" s="103"/>
      <c r="J333" s="103"/>
      <c r="K333" s="103"/>
      <c r="L333" s="103"/>
      <c r="M333" s="103"/>
      <c r="N333" s="103"/>
      <c r="O333" s="103"/>
      <c r="P333" s="103"/>
      <c r="Q333" s="103"/>
      <c r="R333" s="103"/>
      <c r="S333" s="103"/>
      <c r="T333" s="103"/>
      <c r="U333" s="103"/>
      <c r="V333" s="103"/>
      <c r="W333" s="103"/>
    </row>
    <row r="334" spans="1:23" s="125" customFormat="1" ht="12.75">
      <c r="A334" s="94"/>
      <c r="B334" s="94"/>
      <c r="E334" s="126"/>
      <c r="F334" s="126"/>
      <c r="G334" s="126"/>
      <c r="I334" s="103"/>
      <c r="J334" s="103"/>
      <c r="K334" s="103"/>
      <c r="L334" s="103"/>
      <c r="M334" s="103"/>
      <c r="N334" s="103"/>
      <c r="O334" s="103"/>
      <c r="P334" s="103"/>
      <c r="Q334" s="103"/>
      <c r="R334" s="103"/>
      <c r="S334" s="103"/>
      <c r="T334" s="103"/>
      <c r="U334" s="103"/>
      <c r="V334" s="103"/>
      <c r="W334" s="103"/>
    </row>
    <row r="335" spans="1:23" s="125" customFormat="1" ht="12.75">
      <c r="A335" s="94"/>
      <c r="B335" s="94"/>
      <c r="E335" s="126"/>
      <c r="F335" s="126"/>
      <c r="G335" s="126"/>
      <c r="I335" s="103"/>
      <c r="J335" s="103"/>
      <c r="K335" s="103"/>
      <c r="L335" s="103"/>
      <c r="M335" s="103"/>
      <c r="N335" s="103"/>
      <c r="O335" s="103"/>
      <c r="P335" s="103"/>
      <c r="Q335" s="103"/>
      <c r="R335" s="103"/>
      <c r="S335" s="103"/>
      <c r="T335" s="103"/>
      <c r="U335" s="103"/>
      <c r="V335" s="103"/>
      <c r="W335" s="103"/>
    </row>
    <row r="336" spans="1:23" s="125" customFormat="1" ht="12.75">
      <c r="A336" s="94"/>
      <c r="B336" s="94"/>
      <c r="E336" s="126"/>
      <c r="F336" s="126"/>
      <c r="G336" s="126"/>
      <c r="I336" s="103"/>
      <c r="J336" s="103"/>
      <c r="K336" s="103"/>
      <c r="L336" s="103"/>
      <c r="M336" s="103"/>
      <c r="N336" s="103"/>
      <c r="O336" s="103"/>
      <c r="P336" s="103"/>
      <c r="Q336" s="103"/>
      <c r="R336" s="103"/>
      <c r="S336" s="103"/>
      <c r="T336" s="103"/>
      <c r="U336" s="103"/>
      <c r="V336" s="103"/>
      <c r="W336" s="103"/>
    </row>
    <row r="337" spans="1:23" s="125" customFormat="1" ht="12.75">
      <c r="A337" s="94"/>
      <c r="B337" s="94"/>
      <c r="E337" s="126"/>
      <c r="F337" s="126"/>
      <c r="G337" s="126"/>
      <c r="I337" s="103"/>
      <c r="J337" s="103"/>
      <c r="K337" s="103"/>
      <c r="L337" s="103"/>
      <c r="M337" s="103"/>
      <c r="N337" s="103"/>
      <c r="O337" s="103"/>
      <c r="P337" s="103"/>
      <c r="Q337" s="103"/>
      <c r="R337" s="103"/>
      <c r="S337" s="103"/>
      <c r="T337" s="103"/>
      <c r="U337" s="103"/>
      <c r="V337" s="103"/>
      <c r="W337" s="103"/>
    </row>
    <row r="338" spans="1:23" s="125" customFormat="1" ht="12.75">
      <c r="A338" s="94"/>
      <c r="B338" s="94"/>
      <c r="E338" s="126"/>
      <c r="F338" s="126"/>
      <c r="G338" s="126"/>
      <c r="I338" s="103"/>
      <c r="J338" s="103"/>
      <c r="K338" s="103"/>
      <c r="L338" s="103"/>
      <c r="M338" s="103"/>
      <c r="N338" s="103"/>
      <c r="O338" s="103"/>
      <c r="P338" s="103"/>
      <c r="Q338" s="103"/>
      <c r="R338" s="103"/>
      <c r="S338" s="103"/>
      <c r="T338" s="103"/>
      <c r="U338" s="103"/>
      <c r="V338" s="103"/>
      <c r="W338" s="103"/>
    </row>
    <row r="339" spans="1:23" s="125" customFormat="1" ht="12.75">
      <c r="A339" s="94"/>
      <c r="B339" s="94"/>
      <c r="E339" s="126"/>
      <c r="F339" s="126"/>
      <c r="G339" s="126"/>
      <c r="I339" s="103"/>
      <c r="J339" s="103"/>
      <c r="K339" s="103"/>
      <c r="L339" s="103"/>
      <c r="M339" s="103"/>
      <c r="N339" s="103"/>
      <c r="O339" s="103"/>
      <c r="P339" s="103"/>
      <c r="Q339" s="103"/>
      <c r="R339" s="103"/>
      <c r="S339" s="103"/>
      <c r="T339" s="103"/>
      <c r="U339" s="103"/>
      <c r="V339" s="103"/>
      <c r="W339" s="103"/>
    </row>
    <row r="340" spans="1:23" s="125" customFormat="1" ht="12.75">
      <c r="A340" s="94"/>
      <c r="B340" s="94"/>
      <c r="E340" s="126"/>
      <c r="F340" s="126"/>
      <c r="G340" s="126"/>
      <c r="I340" s="103"/>
      <c r="J340" s="103"/>
      <c r="K340" s="103"/>
      <c r="L340" s="103"/>
      <c r="M340" s="103"/>
      <c r="N340" s="103"/>
      <c r="O340" s="103"/>
      <c r="P340" s="103"/>
      <c r="Q340" s="103"/>
      <c r="R340" s="103"/>
      <c r="S340" s="103"/>
      <c r="T340" s="103"/>
      <c r="U340" s="103"/>
      <c r="V340" s="103"/>
      <c r="W340" s="103"/>
    </row>
    <row r="341" spans="1:23" s="125" customFormat="1" ht="12.75">
      <c r="A341" s="94"/>
      <c r="B341" s="94"/>
      <c r="E341" s="126"/>
      <c r="F341" s="126"/>
      <c r="G341" s="126"/>
      <c r="I341" s="103"/>
      <c r="J341" s="103"/>
      <c r="K341" s="103"/>
      <c r="L341" s="103"/>
      <c r="M341" s="103"/>
      <c r="N341" s="103"/>
      <c r="O341" s="103"/>
      <c r="P341" s="103"/>
      <c r="Q341" s="103"/>
      <c r="R341" s="103"/>
      <c r="S341" s="103"/>
      <c r="T341" s="103"/>
      <c r="U341" s="103"/>
      <c r="V341" s="103"/>
      <c r="W341" s="103"/>
    </row>
    <row r="342" spans="1:23" s="125" customFormat="1" ht="12.75">
      <c r="A342" s="94"/>
      <c r="B342" s="94"/>
      <c r="E342" s="126"/>
      <c r="F342" s="126"/>
      <c r="G342" s="126"/>
      <c r="I342" s="103"/>
      <c r="J342" s="103"/>
      <c r="K342" s="103"/>
      <c r="L342" s="103"/>
      <c r="M342" s="103"/>
      <c r="N342" s="103"/>
      <c r="O342" s="103"/>
      <c r="P342" s="103"/>
      <c r="Q342" s="103"/>
      <c r="R342" s="103"/>
      <c r="S342" s="103"/>
      <c r="T342" s="103"/>
      <c r="U342" s="103"/>
      <c r="V342" s="103"/>
      <c r="W342" s="103"/>
    </row>
    <row r="343" spans="1:23" s="125" customFormat="1" ht="12.75">
      <c r="A343" s="94"/>
      <c r="B343" s="94"/>
      <c r="E343" s="126"/>
      <c r="F343" s="126"/>
      <c r="G343" s="126"/>
      <c r="I343" s="103"/>
      <c r="J343" s="103"/>
      <c r="K343" s="103"/>
      <c r="L343" s="103"/>
      <c r="M343" s="103"/>
      <c r="N343" s="103"/>
      <c r="O343" s="103"/>
      <c r="P343" s="103"/>
      <c r="Q343" s="103"/>
      <c r="R343" s="103"/>
      <c r="S343" s="103"/>
      <c r="T343" s="103"/>
      <c r="U343" s="103"/>
      <c r="V343" s="103"/>
      <c r="W343" s="103"/>
    </row>
    <row r="344" spans="1:23" s="125" customFormat="1" ht="12.75">
      <c r="A344" s="94"/>
      <c r="B344" s="94"/>
      <c r="E344" s="126"/>
      <c r="F344" s="126"/>
      <c r="G344" s="126"/>
      <c r="I344" s="103"/>
      <c r="J344" s="103"/>
      <c r="K344" s="103"/>
      <c r="L344" s="103"/>
      <c r="M344" s="103"/>
      <c r="N344" s="103"/>
      <c r="O344" s="103"/>
      <c r="P344" s="103"/>
      <c r="Q344" s="103"/>
      <c r="R344" s="103"/>
      <c r="S344" s="103"/>
      <c r="T344" s="103"/>
      <c r="U344" s="103"/>
      <c r="V344" s="103"/>
      <c r="W344" s="103"/>
    </row>
    <row r="345" spans="1:23" s="125" customFormat="1" ht="12.75">
      <c r="A345" s="94"/>
      <c r="B345" s="94"/>
      <c r="E345" s="126"/>
      <c r="F345" s="126"/>
      <c r="G345" s="126"/>
      <c r="I345" s="103"/>
      <c r="J345" s="103"/>
      <c r="K345" s="103"/>
      <c r="L345" s="103"/>
      <c r="M345" s="103"/>
      <c r="N345" s="103"/>
      <c r="O345" s="103"/>
      <c r="P345" s="103"/>
      <c r="Q345" s="103"/>
      <c r="R345" s="103"/>
      <c r="S345" s="103"/>
      <c r="T345" s="103"/>
      <c r="U345" s="103"/>
      <c r="V345" s="103"/>
      <c r="W345" s="103"/>
    </row>
    <row r="346" spans="1:23" s="125" customFormat="1" ht="12.75">
      <c r="A346" s="94"/>
      <c r="B346" s="94"/>
      <c r="E346" s="126"/>
      <c r="F346" s="126"/>
      <c r="G346" s="126"/>
      <c r="I346" s="103"/>
      <c r="J346" s="103"/>
      <c r="K346" s="103"/>
      <c r="L346" s="103"/>
      <c r="M346" s="103"/>
      <c r="N346" s="103"/>
      <c r="O346" s="103"/>
      <c r="P346" s="103"/>
      <c r="Q346" s="103"/>
      <c r="R346" s="103"/>
      <c r="S346" s="103"/>
      <c r="T346" s="103"/>
      <c r="U346" s="103"/>
      <c r="V346" s="103"/>
      <c r="W346" s="103"/>
    </row>
    <row r="347" spans="1:23" s="125" customFormat="1" ht="12.75">
      <c r="A347" s="94"/>
      <c r="B347" s="94"/>
      <c r="E347" s="126"/>
      <c r="F347" s="126"/>
      <c r="G347" s="126"/>
      <c r="I347" s="103"/>
      <c r="J347" s="103"/>
      <c r="K347" s="103"/>
      <c r="L347" s="103"/>
      <c r="M347" s="103"/>
      <c r="N347" s="103"/>
      <c r="O347" s="103"/>
      <c r="P347" s="103"/>
      <c r="Q347" s="103"/>
      <c r="R347" s="103"/>
      <c r="S347" s="103"/>
      <c r="T347" s="103"/>
      <c r="U347" s="103"/>
      <c r="V347" s="103"/>
      <c r="W347" s="103"/>
    </row>
    <row r="348" spans="1:23" s="125" customFormat="1" ht="12.75">
      <c r="A348" s="94"/>
      <c r="B348" s="94"/>
      <c r="E348" s="126"/>
      <c r="F348" s="126"/>
      <c r="G348" s="126"/>
      <c r="I348" s="103"/>
      <c r="J348" s="103"/>
      <c r="K348" s="103"/>
      <c r="L348" s="103"/>
      <c r="M348" s="103"/>
      <c r="N348" s="103"/>
      <c r="O348" s="103"/>
      <c r="P348" s="103"/>
      <c r="Q348" s="103"/>
      <c r="R348" s="103"/>
      <c r="S348" s="103"/>
      <c r="T348" s="103"/>
      <c r="U348" s="103"/>
      <c r="V348" s="103"/>
      <c r="W348" s="103"/>
    </row>
    <row r="349" spans="1:23" s="125" customFormat="1" ht="12.75">
      <c r="A349" s="94"/>
      <c r="B349" s="94"/>
      <c r="E349" s="126"/>
      <c r="F349" s="126"/>
      <c r="G349" s="126"/>
      <c r="I349" s="103"/>
      <c r="J349" s="103"/>
      <c r="K349" s="103"/>
      <c r="L349" s="103"/>
      <c r="M349" s="103"/>
      <c r="N349" s="103"/>
      <c r="O349" s="103"/>
      <c r="P349" s="103"/>
      <c r="Q349" s="103"/>
      <c r="R349" s="103"/>
      <c r="S349" s="103"/>
      <c r="T349" s="103"/>
      <c r="U349" s="103"/>
      <c r="V349" s="103"/>
      <c r="W349" s="103"/>
    </row>
    <row r="350" spans="1:23" s="125" customFormat="1" ht="12.75">
      <c r="A350" s="94"/>
      <c r="B350" s="94"/>
      <c r="E350" s="126"/>
      <c r="F350" s="126"/>
      <c r="G350" s="126"/>
      <c r="I350" s="103"/>
      <c r="J350" s="103"/>
      <c r="K350" s="103"/>
      <c r="L350" s="103"/>
      <c r="M350" s="103"/>
      <c r="N350" s="103"/>
      <c r="O350" s="103"/>
      <c r="P350" s="103"/>
      <c r="Q350" s="103"/>
      <c r="R350" s="103"/>
      <c r="S350" s="103"/>
      <c r="T350" s="103"/>
      <c r="U350" s="103"/>
      <c r="V350" s="103"/>
      <c r="W350" s="103"/>
    </row>
    <row r="351" spans="1:23" s="125" customFormat="1" ht="12.75">
      <c r="A351" s="94"/>
      <c r="B351" s="94"/>
      <c r="E351" s="126"/>
      <c r="F351" s="126"/>
      <c r="G351" s="126"/>
      <c r="I351" s="103"/>
      <c r="J351" s="103"/>
      <c r="K351" s="103"/>
      <c r="L351" s="103"/>
      <c r="M351" s="103"/>
      <c r="N351" s="103"/>
      <c r="O351" s="103"/>
      <c r="P351" s="103"/>
      <c r="Q351" s="103"/>
      <c r="R351" s="103"/>
      <c r="S351" s="103"/>
      <c r="T351" s="103"/>
      <c r="U351" s="103"/>
      <c r="V351" s="103"/>
      <c r="W351" s="103"/>
    </row>
    <row r="352" spans="1:23" s="125" customFormat="1" ht="12.75">
      <c r="A352" s="94"/>
      <c r="B352" s="94"/>
      <c r="E352" s="126"/>
      <c r="F352" s="126"/>
      <c r="G352" s="126"/>
      <c r="I352" s="103"/>
      <c r="J352" s="103"/>
      <c r="K352" s="103"/>
      <c r="L352" s="103"/>
      <c r="M352" s="103"/>
      <c r="N352" s="103"/>
      <c r="O352" s="103"/>
      <c r="P352" s="103"/>
      <c r="Q352" s="103"/>
      <c r="R352" s="103"/>
      <c r="S352" s="103"/>
      <c r="T352" s="103"/>
      <c r="U352" s="103"/>
      <c r="V352" s="103"/>
      <c r="W352" s="103"/>
    </row>
    <row r="353" spans="1:23" s="125" customFormat="1" ht="12.75">
      <c r="A353" s="94"/>
      <c r="B353" s="94"/>
      <c r="E353" s="126"/>
      <c r="F353" s="126"/>
      <c r="G353" s="126"/>
      <c r="I353" s="103"/>
      <c r="J353" s="103"/>
      <c r="K353" s="103"/>
      <c r="L353" s="103"/>
      <c r="M353" s="103"/>
      <c r="N353" s="103"/>
      <c r="O353" s="103"/>
      <c r="P353" s="103"/>
      <c r="Q353" s="103"/>
      <c r="R353" s="103"/>
      <c r="S353" s="103"/>
      <c r="T353" s="103"/>
      <c r="U353" s="103"/>
      <c r="V353" s="103"/>
      <c r="W353" s="103"/>
    </row>
    <row r="354" spans="1:23" s="125" customFormat="1" ht="12.75">
      <c r="A354" s="94"/>
      <c r="B354" s="94"/>
      <c r="E354" s="126"/>
      <c r="F354" s="126"/>
      <c r="G354" s="126"/>
      <c r="I354" s="103"/>
      <c r="J354" s="103"/>
      <c r="K354" s="103"/>
      <c r="L354" s="103"/>
      <c r="M354" s="103"/>
      <c r="N354" s="103"/>
      <c r="O354" s="103"/>
      <c r="P354" s="103"/>
      <c r="Q354" s="103"/>
      <c r="R354" s="103"/>
      <c r="S354" s="103"/>
      <c r="T354" s="103"/>
      <c r="U354" s="103"/>
      <c r="V354" s="103"/>
      <c r="W354" s="103"/>
    </row>
    <row r="355" spans="1:23" s="125" customFormat="1" ht="12.75">
      <c r="A355" s="94"/>
      <c r="B355" s="94"/>
      <c r="E355" s="126"/>
      <c r="F355" s="126"/>
      <c r="G355" s="126"/>
      <c r="I355" s="103"/>
      <c r="J355" s="103"/>
      <c r="K355" s="103"/>
      <c r="L355" s="103"/>
      <c r="M355" s="103"/>
      <c r="N355" s="103"/>
      <c r="O355" s="103"/>
      <c r="P355" s="103"/>
      <c r="Q355" s="103"/>
      <c r="R355" s="103"/>
      <c r="S355" s="103"/>
      <c r="T355" s="103"/>
      <c r="U355" s="103"/>
      <c r="V355" s="103"/>
      <c r="W355" s="103"/>
    </row>
    <row r="356" spans="1:23" s="125" customFormat="1" ht="12.75">
      <c r="A356" s="94"/>
      <c r="B356" s="94"/>
      <c r="E356" s="126"/>
      <c r="F356" s="126"/>
      <c r="G356" s="126"/>
      <c r="I356" s="103"/>
      <c r="J356" s="103"/>
      <c r="K356" s="103"/>
      <c r="L356" s="103"/>
      <c r="M356" s="103"/>
      <c r="N356" s="103"/>
      <c r="O356" s="103"/>
      <c r="P356" s="103"/>
      <c r="Q356" s="103"/>
      <c r="R356" s="103"/>
      <c r="S356" s="103"/>
      <c r="T356" s="103"/>
      <c r="U356" s="103"/>
      <c r="V356" s="103"/>
      <c r="W356" s="103"/>
    </row>
    <row r="357" spans="1:23" s="125" customFormat="1" ht="12.75">
      <c r="A357" s="94"/>
      <c r="B357" s="94"/>
      <c r="E357" s="126"/>
      <c r="F357" s="126"/>
      <c r="G357" s="126"/>
      <c r="I357" s="103"/>
      <c r="J357" s="103"/>
      <c r="K357" s="103"/>
      <c r="L357" s="103"/>
      <c r="M357" s="103"/>
      <c r="N357" s="103"/>
      <c r="O357" s="103"/>
      <c r="P357" s="103"/>
      <c r="Q357" s="103"/>
      <c r="R357" s="103"/>
      <c r="S357" s="103"/>
      <c r="T357" s="103"/>
      <c r="U357" s="103"/>
      <c r="V357" s="103"/>
      <c r="W357" s="103"/>
    </row>
    <row r="358" spans="1:23" s="125" customFormat="1" ht="12.75">
      <c r="A358" s="94"/>
      <c r="B358" s="94"/>
      <c r="E358" s="126"/>
      <c r="F358" s="126"/>
      <c r="G358" s="126"/>
      <c r="I358" s="103"/>
      <c r="J358" s="103"/>
      <c r="K358" s="103"/>
      <c r="L358" s="103"/>
      <c r="M358" s="103"/>
      <c r="N358" s="103"/>
      <c r="O358" s="103"/>
      <c r="P358" s="103"/>
      <c r="Q358" s="103"/>
      <c r="R358" s="103"/>
      <c r="S358" s="103"/>
      <c r="T358" s="103"/>
      <c r="U358" s="103"/>
      <c r="V358" s="103"/>
      <c r="W358" s="103"/>
    </row>
    <row r="359" spans="1:23" s="125" customFormat="1" ht="12.75">
      <c r="A359" s="94"/>
      <c r="B359" s="94"/>
      <c r="E359" s="126"/>
      <c r="F359" s="126"/>
      <c r="G359" s="126"/>
      <c r="I359" s="103"/>
      <c r="J359" s="103"/>
      <c r="K359" s="103"/>
      <c r="L359" s="103"/>
      <c r="M359" s="103"/>
      <c r="N359" s="103"/>
      <c r="O359" s="103"/>
      <c r="P359" s="103"/>
      <c r="Q359" s="103"/>
      <c r="R359" s="103"/>
      <c r="S359" s="103"/>
      <c r="T359" s="103"/>
      <c r="U359" s="103"/>
      <c r="V359" s="103"/>
      <c r="W359" s="103"/>
    </row>
    <row r="360" spans="1:23" s="125" customFormat="1" ht="12.75">
      <c r="A360" s="94"/>
      <c r="B360" s="94"/>
      <c r="E360" s="126"/>
      <c r="F360" s="126"/>
      <c r="G360" s="126"/>
      <c r="I360" s="103"/>
      <c r="J360" s="103"/>
      <c r="K360" s="103"/>
      <c r="L360" s="103"/>
      <c r="M360" s="103"/>
      <c r="N360" s="103"/>
      <c r="O360" s="103"/>
      <c r="P360" s="103"/>
      <c r="Q360" s="103"/>
      <c r="R360" s="103"/>
      <c r="S360" s="103"/>
      <c r="T360" s="103"/>
      <c r="U360" s="103"/>
      <c r="V360" s="103"/>
      <c r="W360" s="103"/>
    </row>
    <row r="361" spans="1:23" s="125" customFormat="1" ht="12.75">
      <c r="A361" s="94"/>
      <c r="B361" s="94"/>
      <c r="E361" s="126"/>
      <c r="F361" s="126"/>
      <c r="G361" s="126"/>
      <c r="I361" s="103"/>
      <c r="J361" s="103"/>
      <c r="K361" s="103"/>
      <c r="L361" s="103"/>
      <c r="M361" s="103"/>
      <c r="N361" s="103"/>
      <c r="O361" s="103"/>
      <c r="P361" s="103"/>
      <c r="Q361" s="103"/>
      <c r="R361" s="103"/>
      <c r="S361" s="103"/>
      <c r="T361" s="103"/>
      <c r="U361" s="103"/>
      <c r="V361" s="103"/>
      <c r="W361" s="103"/>
    </row>
    <row r="362" spans="1:23" s="125" customFormat="1" ht="12.75">
      <c r="A362" s="94"/>
      <c r="B362" s="94"/>
      <c r="E362" s="126"/>
      <c r="F362" s="126"/>
      <c r="G362" s="126"/>
      <c r="I362" s="103"/>
      <c r="J362" s="103"/>
      <c r="K362" s="103"/>
      <c r="L362" s="103"/>
      <c r="M362" s="103"/>
      <c r="N362" s="103"/>
      <c r="O362" s="103"/>
      <c r="P362" s="103"/>
      <c r="Q362" s="103"/>
      <c r="R362" s="103"/>
      <c r="S362" s="103"/>
      <c r="T362" s="103"/>
      <c r="U362" s="103"/>
      <c r="V362" s="103"/>
      <c r="W362" s="103"/>
    </row>
    <row r="363" spans="1:23" s="125" customFormat="1" ht="12.75">
      <c r="A363" s="94"/>
      <c r="B363" s="94"/>
      <c r="E363" s="126"/>
      <c r="F363" s="126"/>
      <c r="G363" s="126"/>
      <c r="I363" s="103"/>
      <c r="J363" s="103"/>
      <c r="K363" s="103"/>
      <c r="L363" s="103"/>
      <c r="M363" s="103"/>
      <c r="N363" s="103"/>
      <c r="O363" s="103"/>
      <c r="P363" s="103"/>
      <c r="Q363" s="103"/>
      <c r="R363" s="103"/>
      <c r="S363" s="103"/>
      <c r="T363" s="103"/>
      <c r="U363" s="103"/>
      <c r="V363" s="103"/>
      <c r="W363" s="103"/>
    </row>
    <row r="364" spans="1:23" s="125" customFormat="1" ht="12.75">
      <c r="A364" s="94"/>
      <c r="B364" s="94"/>
      <c r="E364" s="126"/>
      <c r="F364" s="126"/>
      <c r="G364" s="126"/>
      <c r="I364" s="103"/>
      <c r="J364" s="103"/>
      <c r="K364" s="103"/>
      <c r="L364" s="103"/>
      <c r="M364" s="103"/>
      <c r="N364" s="103"/>
      <c r="O364" s="103"/>
      <c r="P364" s="103"/>
      <c r="Q364" s="103"/>
      <c r="R364" s="103"/>
      <c r="S364" s="103"/>
      <c r="T364" s="103"/>
      <c r="U364" s="103"/>
      <c r="V364" s="103"/>
      <c r="W364" s="103"/>
    </row>
  </sheetData>
  <sheetProtection/>
  <mergeCells count="12">
    <mergeCell ref="G5:G6"/>
    <mergeCell ref="H5:H6"/>
    <mergeCell ref="G1:H1"/>
    <mergeCell ref="B5:B6"/>
    <mergeCell ref="C5:C6"/>
    <mergeCell ref="D5:D6"/>
    <mergeCell ref="E5:E6"/>
    <mergeCell ref="C4:D4"/>
    <mergeCell ref="E4:H4"/>
    <mergeCell ref="B2:H2"/>
    <mergeCell ref="C3:D3"/>
    <mergeCell ref="F5:F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60"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view="pageBreakPreview" zoomScale="60" zoomScaleNormal="85" zoomScalePageLayoutView="0" workbookViewId="0" topLeftCell="A1">
      <selection activeCell="F26" sqref="F26"/>
    </sheetView>
  </sheetViews>
  <sheetFormatPr defaultColWidth="9.140625" defaultRowHeight="12.75"/>
  <cols>
    <col min="1" max="1" width="15.140625" style="64" customWidth="1"/>
    <col min="2" max="2" width="54.00390625" style="64" customWidth="1"/>
    <col min="3" max="3" width="21.57421875" style="64" customWidth="1"/>
    <col min="4" max="4" width="28.00390625" style="64" customWidth="1"/>
    <col min="5" max="5" width="24.8515625" style="64" customWidth="1"/>
    <col min="6" max="6" width="22.00390625" style="64" customWidth="1"/>
    <col min="7" max="16384" width="9.140625" style="64" customWidth="1"/>
  </cols>
  <sheetData>
    <row r="1" spans="5:8" ht="153.75" customHeight="1">
      <c r="E1" s="1121" t="s">
        <v>597</v>
      </c>
      <c r="F1" s="1121"/>
      <c r="G1" s="246"/>
      <c r="H1" s="65"/>
    </row>
    <row r="2" spans="1:6" ht="47.25" customHeight="1">
      <c r="A2" s="1122" t="s">
        <v>448</v>
      </c>
      <c r="B2" s="1122"/>
      <c r="C2" s="1122"/>
      <c r="D2" s="1122"/>
      <c r="E2" s="1122"/>
      <c r="F2" s="1122"/>
    </row>
    <row r="3" spans="1:6" ht="27" customHeight="1">
      <c r="A3" s="702"/>
      <c r="B3" s="709">
        <v>25539000000</v>
      </c>
      <c r="C3" s="702"/>
      <c r="D3" s="702"/>
      <c r="E3" s="702"/>
      <c r="F3" s="702"/>
    </row>
    <row r="4" spans="1:6" ht="18.75" customHeight="1">
      <c r="A4" s="702"/>
      <c r="B4" s="710" t="s">
        <v>108</v>
      </c>
      <c r="C4" s="702"/>
      <c r="D4" s="702"/>
      <c r="E4" s="702"/>
      <c r="F4" s="702"/>
    </row>
    <row r="5" spans="1:6" ht="18.75" customHeight="1">
      <c r="A5" s="702"/>
      <c r="B5" s="710"/>
      <c r="C5" s="702"/>
      <c r="D5" s="702"/>
      <c r="E5" s="702"/>
      <c r="F5" s="702"/>
    </row>
    <row r="6" spans="1:6" s="711" customFormat="1" ht="18.75">
      <c r="A6" s="1123" t="s">
        <v>165</v>
      </c>
      <c r="B6" s="1123" t="s">
        <v>474</v>
      </c>
      <c r="C6" s="1124" t="s">
        <v>327</v>
      </c>
      <c r="D6" s="1123" t="s">
        <v>637</v>
      </c>
      <c r="E6" s="1123" t="s">
        <v>638</v>
      </c>
      <c r="F6" s="1123"/>
    </row>
    <row r="7" spans="1:6" s="711" customFormat="1" ht="18" customHeight="1">
      <c r="A7" s="1123"/>
      <c r="B7" s="1123"/>
      <c r="C7" s="1125"/>
      <c r="D7" s="1123"/>
      <c r="E7" s="1123" t="s">
        <v>327</v>
      </c>
      <c r="F7" s="1123" t="s">
        <v>166</v>
      </c>
    </row>
    <row r="8" spans="1:6" s="711" customFormat="1" ht="38.25" customHeight="1">
      <c r="A8" s="1123"/>
      <c r="B8" s="1123"/>
      <c r="C8" s="1126"/>
      <c r="D8" s="1123"/>
      <c r="E8" s="1123"/>
      <c r="F8" s="1123"/>
    </row>
    <row r="9" spans="1:6" s="715" customFormat="1" ht="16.5" customHeight="1">
      <c r="A9" s="714">
        <v>1</v>
      </c>
      <c r="B9" s="714">
        <v>2</v>
      </c>
      <c r="C9" s="714">
        <v>3</v>
      </c>
      <c r="D9" s="714">
        <v>4</v>
      </c>
      <c r="E9" s="714">
        <v>5</v>
      </c>
      <c r="F9" s="714">
        <v>6</v>
      </c>
    </row>
    <row r="10" spans="1:6" s="70" customFormat="1" ht="30" customHeight="1" hidden="1">
      <c r="A10" s="66">
        <v>200000</v>
      </c>
      <c r="B10" s="67" t="s">
        <v>167</v>
      </c>
      <c r="C10" s="67"/>
      <c r="D10" s="68" t="s">
        <v>168</v>
      </c>
      <c r="E10" s="69">
        <v>1168127</v>
      </c>
      <c r="F10" s="69">
        <v>1168127</v>
      </c>
    </row>
    <row r="11" spans="1:6" s="70" customFormat="1" ht="46.5" customHeight="1" hidden="1">
      <c r="A11" s="66">
        <v>208000</v>
      </c>
      <c r="B11" s="67" t="s">
        <v>169</v>
      </c>
      <c r="C11" s="67"/>
      <c r="D11" s="68" t="s">
        <v>168</v>
      </c>
      <c r="E11" s="69">
        <v>1168127</v>
      </c>
      <c r="F11" s="69">
        <v>1168127</v>
      </c>
    </row>
    <row r="12" spans="1:6" s="70" customFormat="1" ht="24.75" customHeight="1" hidden="1">
      <c r="A12" s="71">
        <v>208100</v>
      </c>
      <c r="B12" s="72" t="s">
        <v>170</v>
      </c>
      <c r="C12" s="72"/>
      <c r="D12" s="73">
        <v>321100</v>
      </c>
      <c r="E12" s="73">
        <v>301057</v>
      </c>
      <c r="F12" s="73">
        <v>301057</v>
      </c>
    </row>
    <row r="13" spans="1:6" s="70" customFormat="1" ht="54.75" customHeight="1" hidden="1">
      <c r="A13" s="71">
        <v>208400</v>
      </c>
      <c r="B13" s="72" t="s">
        <v>171</v>
      </c>
      <c r="C13" s="72"/>
      <c r="D13" s="73">
        <v>-867070</v>
      </c>
      <c r="E13" s="73">
        <v>867070</v>
      </c>
      <c r="F13" s="73">
        <v>867070</v>
      </c>
    </row>
    <row r="14" spans="1:6" s="70" customFormat="1" ht="36" customHeight="1" hidden="1">
      <c r="A14" s="66"/>
      <c r="B14" s="67" t="s">
        <v>172</v>
      </c>
      <c r="C14" s="67"/>
      <c r="D14" s="68" t="s">
        <v>168</v>
      </c>
      <c r="E14" s="69">
        <v>1168127</v>
      </c>
      <c r="F14" s="69">
        <v>1168127</v>
      </c>
    </row>
    <row r="15" spans="1:6" s="70" customFormat="1" ht="36" customHeight="1">
      <c r="A15" s="66"/>
      <c r="B15" s="67" t="s">
        <v>431</v>
      </c>
      <c r="C15" s="67"/>
      <c r="D15" s="68"/>
      <c r="E15" s="69"/>
      <c r="F15" s="69"/>
    </row>
    <row r="16" spans="1:6" s="70" customFormat="1" ht="30" customHeight="1">
      <c r="A16" s="66">
        <v>200000</v>
      </c>
      <c r="B16" s="67" t="s">
        <v>167</v>
      </c>
      <c r="C16" s="492"/>
      <c r="D16" s="705">
        <v>-9581486</v>
      </c>
      <c r="E16" s="705">
        <v>9581486</v>
      </c>
      <c r="F16" s="705">
        <v>9581486</v>
      </c>
    </row>
    <row r="17" spans="1:6" s="70" customFormat="1" ht="36" customHeight="1">
      <c r="A17" s="66">
        <v>208000</v>
      </c>
      <c r="B17" s="67" t="s">
        <v>169</v>
      </c>
      <c r="C17" s="492">
        <f>D17+E17</f>
        <v>0</v>
      </c>
      <c r="D17" s="705">
        <v>-9581486</v>
      </c>
      <c r="E17" s="705">
        <v>9581486</v>
      </c>
      <c r="F17" s="705">
        <v>9581486</v>
      </c>
    </row>
    <row r="18" spans="1:6" s="70" customFormat="1" ht="24" customHeight="1">
      <c r="A18" s="71">
        <v>208100</v>
      </c>
      <c r="B18" s="72" t="s">
        <v>170</v>
      </c>
      <c r="C18" s="73">
        <f>D18+E18</f>
        <v>0</v>
      </c>
      <c r="D18" s="706"/>
      <c r="E18" s="706"/>
      <c r="F18" s="712"/>
    </row>
    <row r="19" spans="1:6" s="70" customFormat="1" ht="57" customHeight="1">
      <c r="A19" s="71">
        <v>208400</v>
      </c>
      <c r="B19" s="72" t="s">
        <v>171</v>
      </c>
      <c r="C19" s="73">
        <f>D19+E19</f>
        <v>0</v>
      </c>
      <c r="D19" s="705">
        <v>-9581486</v>
      </c>
      <c r="E19" s="705">
        <v>9581486</v>
      </c>
      <c r="F19" s="705">
        <v>9581486</v>
      </c>
    </row>
    <row r="20" spans="1:6" ht="18.75" customHeight="1">
      <c r="A20" s="66"/>
      <c r="B20" s="67" t="s">
        <v>433</v>
      </c>
      <c r="C20" s="492"/>
      <c r="D20" s="705">
        <v>-9581486</v>
      </c>
      <c r="E20" s="705">
        <v>9581486</v>
      </c>
      <c r="F20" s="705">
        <v>9581486</v>
      </c>
    </row>
    <row r="21" spans="1:6" ht="34.5" customHeight="1">
      <c r="A21" s="66"/>
      <c r="B21" s="67" t="s">
        <v>432</v>
      </c>
      <c r="C21" s="73"/>
      <c r="D21" s="705">
        <v>-9581486</v>
      </c>
      <c r="E21" s="705">
        <v>9581486</v>
      </c>
      <c r="F21" s="705">
        <v>9581486</v>
      </c>
    </row>
    <row r="22" spans="1:6" ht="34.5" customHeight="1">
      <c r="A22" s="66">
        <v>600000</v>
      </c>
      <c r="B22" s="67" t="s">
        <v>173</v>
      </c>
      <c r="C22" s="492"/>
      <c r="D22" s="705">
        <v>-9581486</v>
      </c>
      <c r="E22" s="705">
        <v>9581486</v>
      </c>
      <c r="F22" s="705">
        <v>9581486</v>
      </c>
    </row>
    <row r="23" spans="1:6" ht="24" customHeight="1">
      <c r="A23" s="66">
        <v>602000</v>
      </c>
      <c r="B23" s="67" t="s">
        <v>174</v>
      </c>
      <c r="C23" s="492"/>
      <c r="D23" s="705">
        <v>-9581486</v>
      </c>
      <c r="E23" s="705">
        <v>9581486</v>
      </c>
      <c r="F23" s="705">
        <v>9581486</v>
      </c>
    </row>
    <row r="24" spans="1:6" ht="18.75">
      <c r="A24" s="71">
        <v>602100</v>
      </c>
      <c r="B24" s="72" t="s">
        <v>170</v>
      </c>
      <c r="C24" s="73">
        <f>D24+E24</f>
        <v>0</v>
      </c>
      <c r="D24" s="706"/>
      <c r="E24" s="706"/>
      <c r="F24" s="713"/>
    </row>
    <row r="25" spans="1:6" ht="56.25">
      <c r="A25" s="74">
        <v>602400</v>
      </c>
      <c r="B25" s="72" t="s">
        <v>171</v>
      </c>
      <c r="C25" s="73">
        <f>D25+E25</f>
        <v>0</v>
      </c>
      <c r="D25" s="705">
        <v>-9581486</v>
      </c>
      <c r="E25" s="705">
        <v>9581486</v>
      </c>
      <c r="F25" s="705">
        <v>9581486</v>
      </c>
    </row>
    <row r="26" spans="1:6" ht="27" customHeight="1">
      <c r="A26" s="66"/>
      <c r="B26" s="67" t="s">
        <v>433</v>
      </c>
      <c r="C26" s="492"/>
      <c r="D26" s="705">
        <v>-9581486</v>
      </c>
      <c r="E26" s="705">
        <v>9581486</v>
      </c>
      <c r="F26" s="705">
        <v>9581486</v>
      </c>
    </row>
    <row r="29" spans="2:5" ht="18.75">
      <c r="B29" s="75" t="s">
        <v>175</v>
      </c>
      <c r="C29" s="75"/>
      <c r="D29" s="75"/>
      <c r="E29" s="75" t="s">
        <v>708</v>
      </c>
    </row>
  </sheetData>
  <sheetProtection/>
  <mergeCells count="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88"/>
  <sheetViews>
    <sheetView showZeros="0" zoomScale="50" zoomScaleNormal="50" workbookViewId="0" topLeftCell="A1">
      <pane xSplit="1" ySplit="9" topLeftCell="B181" activePane="bottomRight" state="frozen"/>
      <selection pane="topLeft" activeCell="A1" sqref="A1"/>
      <selection pane="topRight" activeCell="B1" sqref="B1"/>
      <selection pane="bottomLeft" activeCell="A10" sqref="A10"/>
      <selection pane="bottomRight" activeCell="H76" sqref="H76"/>
    </sheetView>
  </sheetViews>
  <sheetFormatPr defaultColWidth="8.8515625" defaultRowHeight="12.75"/>
  <cols>
    <col min="1" max="1" width="3.7109375" style="484" customWidth="1"/>
    <col min="2" max="2" width="19.7109375" style="343" customWidth="1"/>
    <col min="3" max="3" width="15.00390625" style="343" customWidth="1"/>
    <col min="4" max="4" width="16.421875" style="343" customWidth="1"/>
    <col min="5" max="5" width="55.8515625" style="490" customWidth="1"/>
    <col min="6" max="6" width="20.7109375" style="343" customWidth="1"/>
    <col min="7" max="7" width="25.8515625" style="343" customWidth="1"/>
    <col min="8" max="8" width="22.8515625" style="343" customWidth="1"/>
    <col min="9" max="9" width="22.28125" style="343" customWidth="1"/>
    <col min="10" max="10" width="14.7109375" style="343" customWidth="1"/>
    <col min="11" max="11" width="21.140625" style="343" customWidth="1"/>
    <col min="12" max="12" width="20.28125" style="343" customWidth="1"/>
    <col min="13" max="13" width="19.421875" style="343" customWidth="1"/>
    <col min="14" max="14" width="21.7109375" style="344" customWidth="1"/>
    <col min="15" max="15" width="16.421875" style="343" customWidth="1"/>
    <col min="16" max="16" width="12.57421875" style="343" customWidth="1"/>
    <col min="17" max="17" width="19.28125" style="343" customWidth="1"/>
    <col min="18" max="18" width="22.8515625" style="343" customWidth="1"/>
    <col min="19" max="19" width="8.8515625" style="344" customWidth="1"/>
    <col min="20" max="20" width="22.57421875" style="344" customWidth="1"/>
    <col min="21" max="21" width="19.421875" style="344" customWidth="1"/>
    <col min="22" max="22" width="13.00390625" style="344" bestFit="1" customWidth="1"/>
    <col min="23" max="16384" width="8.8515625" style="344" customWidth="1"/>
  </cols>
  <sheetData>
    <row r="1" spans="1:18" ht="196.5" customHeight="1">
      <c r="A1" s="340"/>
      <c r="B1" s="340"/>
      <c r="C1" s="340"/>
      <c r="D1" s="340"/>
      <c r="E1" s="341"/>
      <c r="F1" s="340"/>
      <c r="G1" s="340"/>
      <c r="H1" s="340"/>
      <c r="I1" s="340"/>
      <c r="J1" s="340"/>
      <c r="K1" s="340"/>
      <c r="L1" s="340"/>
      <c r="M1" s="340"/>
      <c r="N1" s="342"/>
      <c r="P1" s="1136" t="s">
        <v>598</v>
      </c>
      <c r="Q1" s="1136"/>
      <c r="R1" s="1136"/>
    </row>
    <row r="2" spans="1:18" ht="12" customHeight="1">
      <c r="A2" s="340"/>
      <c r="B2" s="340"/>
      <c r="C2" s="340"/>
      <c r="D2" s="340"/>
      <c r="E2" s="341"/>
      <c r="F2" s="340"/>
      <c r="G2" s="340"/>
      <c r="H2" s="340"/>
      <c r="I2" s="340"/>
      <c r="J2" s="340"/>
      <c r="K2" s="340"/>
      <c r="L2" s="340"/>
      <c r="M2" s="340"/>
      <c r="N2" s="342"/>
      <c r="O2" s="1141"/>
      <c r="P2" s="1141"/>
      <c r="Q2" s="1141"/>
      <c r="R2" s="1141"/>
    </row>
    <row r="3" spans="1:18" ht="49.5" customHeight="1">
      <c r="A3" s="345"/>
      <c r="B3" s="1137" t="s">
        <v>710</v>
      </c>
      <c r="C3" s="1137"/>
      <c r="D3" s="1137"/>
      <c r="E3" s="1137"/>
      <c r="F3" s="1137"/>
      <c r="G3" s="1137"/>
      <c r="H3" s="1137"/>
      <c r="I3" s="1137"/>
      <c r="J3" s="1137"/>
      <c r="K3" s="1137"/>
      <c r="L3" s="1137"/>
      <c r="M3" s="1137"/>
      <c r="N3" s="1137"/>
      <c r="O3" s="1137"/>
      <c r="P3" s="1137"/>
      <c r="Q3" s="1137"/>
      <c r="R3" s="347"/>
    </row>
    <row r="4" spans="1:18" ht="22.5" customHeight="1">
      <c r="A4" s="345"/>
      <c r="B4" s="1138">
        <v>25539000000</v>
      </c>
      <c r="C4" s="1139"/>
      <c r="D4" s="703"/>
      <c r="E4" s="703"/>
      <c r="F4" s="703"/>
      <c r="G4" s="703"/>
      <c r="H4" s="703"/>
      <c r="I4" s="703"/>
      <c r="J4" s="703"/>
      <c r="K4" s="703"/>
      <c r="L4" s="703"/>
      <c r="M4" s="703"/>
      <c r="N4" s="703"/>
      <c r="O4" s="703"/>
      <c r="P4" s="703"/>
      <c r="Q4" s="703"/>
      <c r="R4" s="347"/>
    </row>
    <row r="5" spans="1:18" ht="28.5" customHeight="1">
      <c r="A5" s="345"/>
      <c r="B5" s="1140" t="s">
        <v>108</v>
      </c>
      <c r="C5" s="1140"/>
      <c r="D5" s="346"/>
      <c r="E5" s="346"/>
      <c r="F5" s="346"/>
      <c r="G5" s="346"/>
      <c r="H5" s="346"/>
      <c r="I5" s="346"/>
      <c r="J5" s="346"/>
      <c r="K5" s="346"/>
      <c r="L5" s="346"/>
      <c r="M5" s="346"/>
      <c r="N5" s="348"/>
      <c r="O5" s="346"/>
      <c r="P5" s="346"/>
      <c r="Q5" s="346"/>
      <c r="R5" s="347" t="s">
        <v>176</v>
      </c>
    </row>
    <row r="6" spans="1:18" ht="72" customHeight="1">
      <c r="A6" s="1131"/>
      <c r="B6" s="1135" t="s">
        <v>568</v>
      </c>
      <c r="C6" s="1135" t="s">
        <v>325</v>
      </c>
      <c r="D6" s="1132" t="s">
        <v>335</v>
      </c>
      <c r="E6" s="1129" t="s">
        <v>324</v>
      </c>
      <c r="F6" s="1130" t="s">
        <v>637</v>
      </c>
      <c r="G6" s="1130"/>
      <c r="H6" s="1130"/>
      <c r="I6" s="1130"/>
      <c r="J6" s="1130"/>
      <c r="K6" s="1130" t="s">
        <v>638</v>
      </c>
      <c r="L6" s="1130"/>
      <c r="M6" s="1130"/>
      <c r="N6" s="1130"/>
      <c r="O6" s="1130"/>
      <c r="P6" s="1130"/>
      <c r="Q6" s="1130"/>
      <c r="R6" s="1128" t="s">
        <v>118</v>
      </c>
    </row>
    <row r="7" spans="1:18" ht="21" customHeight="1">
      <c r="A7" s="1131"/>
      <c r="B7" s="1135"/>
      <c r="C7" s="1135"/>
      <c r="D7" s="1133"/>
      <c r="E7" s="1129"/>
      <c r="F7" s="1130" t="s">
        <v>327</v>
      </c>
      <c r="G7" s="1130" t="s">
        <v>177</v>
      </c>
      <c r="H7" s="1128" t="s">
        <v>178</v>
      </c>
      <c r="I7" s="1128"/>
      <c r="J7" s="1128" t="s">
        <v>179</v>
      </c>
      <c r="K7" s="1130" t="s">
        <v>327</v>
      </c>
      <c r="L7" s="1128" t="s">
        <v>616</v>
      </c>
      <c r="M7" s="1128"/>
      <c r="N7" s="1127" t="s">
        <v>177</v>
      </c>
      <c r="O7" s="1128" t="s">
        <v>178</v>
      </c>
      <c r="P7" s="1128"/>
      <c r="Q7" s="1128" t="s">
        <v>179</v>
      </c>
      <c r="R7" s="1128"/>
    </row>
    <row r="8" spans="1:18" ht="188.25" customHeight="1">
      <c r="A8" s="1131"/>
      <c r="B8" s="1135"/>
      <c r="C8" s="1135"/>
      <c r="D8" s="1134"/>
      <c r="E8" s="1129"/>
      <c r="F8" s="1130"/>
      <c r="G8" s="1130"/>
      <c r="H8" s="349" t="s">
        <v>180</v>
      </c>
      <c r="I8" s="349" t="s">
        <v>181</v>
      </c>
      <c r="J8" s="1128"/>
      <c r="K8" s="1130"/>
      <c r="L8" s="349" t="s">
        <v>617</v>
      </c>
      <c r="M8" s="351" t="s">
        <v>618</v>
      </c>
      <c r="N8" s="1127"/>
      <c r="O8" s="349" t="s">
        <v>180</v>
      </c>
      <c r="P8" s="349" t="s">
        <v>181</v>
      </c>
      <c r="Q8" s="1128"/>
      <c r="R8" s="1128"/>
    </row>
    <row r="9" spans="1:18" s="355" customFormat="1" ht="13.5" customHeight="1">
      <c r="A9" s="352"/>
      <c r="B9" s="353">
        <v>1</v>
      </c>
      <c r="C9" s="353">
        <v>2</v>
      </c>
      <c r="D9" s="353">
        <v>3</v>
      </c>
      <c r="E9" s="354">
        <v>4</v>
      </c>
      <c r="F9" s="349">
        <v>5</v>
      </c>
      <c r="G9" s="349">
        <v>6</v>
      </c>
      <c r="H9" s="349">
        <v>7</v>
      </c>
      <c r="I9" s="349">
        <v>8</v>
      </c>
      <c r="J9" s="349">
        <v>9</v>
      </c>
      <c r="K9" s="349">
        <v>10</v>
      </c>
      <c r="L9" s="349">
        <v>11</v>
      </c>
      <c r="M9" s="349"/>
      <c r="N9" s="350">
        <v>12</v>
      </c>
      <c r="O9" s="349">
        <v>13</v>
      </c>
      <c r="P9" s="349">
        <v>14</v>
      </c>
      <c r="Q9" s="349">
        <v>15</v>
      </c>
      <c r="R9" s="349">
        <v>16</v>
      </c>
    </row>
    <row r="10" spans="1:18" s="355" customFormat="1" ht="44.25" customHeight="1">
      <c r="A10" s="356"/>
      <c r="B10" s="357" t="s">
        <v>348</v>
      </c>
      <c r="C10" s="357"/>
      <c r="D10" s="357"/>
      <c r="E10" s="132" t="s">
        <v>182</v>
      </c>
      <c r="F10" s="358">
        <f>F11</f>
        <v>66051031</v>
      </c>
      <c r="G10" s="358">
        <f aca="true" t="shared" si="0" ref="G10:Q10">G11</f>
        <v>66051031</v>
      </c>
      <c r="H10" s="358">
        <f t="shared" si="0"/>
        <v>31480500</v>
      </c>
      <c r="I10" s="358">
        <f t="shared" si="0"/>
        <v>3776779</v>
      </c>
      <c r="J10" s="358">
        <f t="shared" si="0"/>
        <v>0</v>
      </c>
      <c r="K10" s="358">
        <f t="shared" si="0"/>
        <v>8806573</v>
      </c>
      <c r="L10" s="358">
        <f t="shared" si="0"/>
        <v>8002573</v>
      </c>
      <c r="M10" s="358">
        <f t="shared" si="0"/>
        <v>8002573</v>
      </c>
      <c r="N10" s="358">
        <f t="shared" si="0"/>
        <v>804000</v>
      </c>
      <c r="O10" s="358">
        <f t="shared" si="0"/>
        <v>60000</v>
      </c>
      <c r="P10" s="358">
        <f t="shared" si="0"/>
        <v>0</v>
      </c>
      <c r="Q10" s="358">
        <f t="shared" si="0"/>
        <v>8002573</v>
      </c>
      <c r="R10" s="359">
        <f aca="true" t="shared" si="1" ref="R10:R83">F10+K10</f>
        <v>74857604</v>
      </c>
    </row>
    <row r="11" spans="1:18" s="355" customFormat="1" ht="19.5" customHeight="1">
      <c r="A11" s="360"/>
      <c r="B11" s="361" t="s">
        <v>349</v>
      </c>
      <c r="C11" s="361"/>
      <c r="D11" s="361"/>
      <c r="E11" s="362" t="s">
        <v>182</v>
      </c>
      <c r="F11" s="363">
        <f>F12+F19+F30+F35+F51+F56+F62+F68+F41+F39+F58+F16+F65+F46</f>
        <v>66051031</v>
      </c>
      <c r="G11" s="716">
        <f aca="true" t="shared" si="2" ref="G11:G26">F11-J11</f>
        <v>66051031</v>
      </c>
      <c r="H11" s="363">
        <f>H12+H19+H30+H35+H51+H56+H62+H68+H41+H39</f>
        <v>31480500</v>
      </c>
      <c r="I11" s="363">
        <f>I12+I19+I30+I35+I51+I56+I62+I68+I41+I39</f>
        <v>3776779</v>
      </c>
      <c r="J11" s="363">
        <f>J12+J19+J30+J35+J51+J56+J62+J68+J41+J39</f>
        <v>0</v>
      </c>
      <c r="K11" s="363">
        <f>K12+K19+K30+K35+K51+K56+K62+K68+K41+K39+K58+K16+K65+K48</f>
        <v>8806573</v>
      </c>
      <c r="L11" s="363">
        <f>L12+L19+L30+L35+L51+L56+L62+L68+L41+L39+L58+L16+L65+L48</f>
        <v>8002573</v>
      </c>
      <c r="M11" s="363">
        <f>M12+M19+M30+M35+M51+M56+M62+M68+M41+M39+M58+M16+M65+M48</f>
        <v>8002573</v>
      </c>
      <c r="N11" s="363">
        <f>N12+N19+N30+N35+N51+N56+N62+N68+N41+N39+N58+N16+N65</f>
        <v>804000</v>
      </c>
      <c r="O11" s="363">
        <f>O12+O19+O30+O35+O51+O56+O62+O68+O41+O39+O58+O16+O65</f>
        <v>60000</v>
      </c>
      <c r="P11" s="363">
        <f>P12+P19+P30+P35+P51+P56+P62+P68+P41+P39+P58+P16+P65</f>
        <v>0</v>
      </c>
      <c r="Q11" s="363">
        <f>Q12+Q19+Q30+Q35+Q51+Q56+Q62+Q68+Q41+Q39+Q58+Q16+Q65+Q48</f>
        <v>8002573</v>
      </c>
      <c r="R11" s="364">
        <f t="shared" si="1"/>
        <v>74857604</v>
      </c>
    </row>
    <row r="12" spans="1:18" s="355" customFormat="1" ht="19.5" customHeight="1">
      <c r="A12" s="360"/>
      <c r="B12" s="365" t="s">
        <v>563</v>
      </c>
      <c r="C12" s="366" t="s">
        <v>564</v>
      </c>
      <c r="D12" s="367" t="s">
        <v>563</v>
      </c>
      <c r="E12" s="368" t="s">
        <v>511</v>
      </c>
      <c r="F12" s="369">
        <f>F13+F14+F15</f>
        <v>27470052</v>
      </c>
      <c r="G12" s="369">
        <f t="shared" si="2"/>
        <v>27470052</v>
      </c>
      <c r="H12" s="369">
        <f aca="true" t="shared" si="3" ref="H12:Q12">H13+H14</f>
        <v>19670000</v>
      </c>
      <c r="I12" s="369">
        <f t="shared" si="3"/>
        <v>1434400</v>
      </c>
      <c r="J12" s="369">
        <f t="shared" si="3"/>
        <v>0</v>
      </c>
      <c r="K12" s="369">
        <f t="shared" si="3"/>
        <v>50000</v>
      </c>
      <c r="L12" s="369">
        <f t="shared" si="3"/>
        <v>0</v>
      </c>
      <c r="M12" s="717"/>
      <c r="N12" s="370">
        <f t="shared" si="3"/>
        <v>50000</v>
      </c>
      <c r="O12" s="369">
        <f t="shared" si="3"/>
        <v>0</v>
      </c>
      <c r="P12" s="369">
        <f t="shared" si="3"/>
        <v>0</v>
      </c>
      <c r="Q12" s="369">
        <f t="shared" si="3"/>
        <v>0</v>
      </c>
      <c r="R12" s="364">
        <f t="shared" si="1"/>
        <v>27520052</v>
      </c>
    </row>
    <row r="13" spans="1:22" ht="135" customHeight="1">
      <c r="A13" s="371"/>
      <c r="B13" s="372" t="s">
        <v>350</v>
      </c>
      <c r="C13" s="372" t="s">
        <v>312</v>
      </c>
      <c r="D13" s="372" t="s">
        <v>183</v>
      </c>
      <c r="E13" s="373" t="s">
        <v>77</v>
      </c>
      <c r="F13" s="369">
        <v>27015052</v>
      </c>
      <c r="G13" s="374">
        <f t="shared" si="2"/>
        <v>27015052</v>
      </c>
      <c r="H13" s="375">
        <v>19670000</v>
      </c>
      <c r="I13" s="374">
        <v>1434400</v>
      </c>
      <c r="J13" s="374"/>
      <c r="K13" s="369">
        <v>50000</v>
      </c>
      <c r="L13" s="374"/>
      <c r="M13" s="374"/>
      <c r="N13" s="376">
        <f>K13-Q13</f>
        <v>50000</v>
      </c>
      <c r="O13" s="374"/>
      <c r="P13" s="374"/>
      <c r="Q13" s="374"/>
      <c r="R13" s="359">
        <f t="shared" si="1"/>
        <v>27065052</v>
      </c>
      <c r="T13" s="377"/>
      <c r="U13" s="377"/>
      <c r="V13" s="377"/>
    </row>
    <row r="14" spans="1:20" ht="43.5" customHeight="1">
      <c r="A14" s="371"/>
      <c r="B14" s="372" t="s">
        <v>351</v>
      </c>
      <c r="C14" s="378" t="s">
        <v>495</v>
      </c>
      <c r="D14" s="372" t="s">
        <v>192</v>
      </c>
      <c r="E14" s="373" t="s">
        <v>285</v>
      </c>
      <c r="F14" s="369">
        <v>455000</v>
      </c>
      <c r="G14" s="374">
        <f t="shared" si="2"/>
        <v>455000</v>
      </c>
      <c r="H14" s="379"/>
      <c r="I14" s="380"/>
      <c r="J14" s="374"/>
      <c r="K14" s="369"/>
      <c r="L14" s="369"/>
      <c r="M14" s="369"/>
      <c r="N14" s="376">
        <f aca="true" t="shared" si="4" ref="N14:N78">K14-Q14</f>
        <v>0</v>
      </c>
      <c r="O14" s="374"/>
      <c r="P14" s="374"/>
      <c r="Q14" s="374"/>
      <c r="R14" s="359">
        <f t="shared" si="1"/>
        <v>455000</v>
      </c>
      <c r="T14" s="377"/>
    </row>
    <row r="15" spans="1:20" ht="30" customHeight="1" hidden="1">
      <c r="A15" s="371"/>
      <c r="B15" s="372" t="s">
        <v>715</v>
      </c>
      <c r="C15" s="385" t="s">
        <v>268</v>
      </c>
      <c r="D15" s="493" t="s">
        <v>311</v>
      </c>
      <c r="E15" s="494" t="s">
        <v>269</v>
      </c>
      <c r="F15" s="369"/>
      <c r="G15" s="374">
        <f t="shared" si="2"/>
        <v>0</v>
      </c>
      <c r="H15" s="379"/>
      <c r="I15" s="380"/>
      <c r="J15" s="374"/>
      <c r="K15" s="369"/>
      <c r="L15" s="369"/>
      <c r="M15" s="369"/>
      <c r="N15" s="376">
        <f t="shared" si="4"/>
        <v>0</v>
      </c>
      <c r="O15" s="374"/>
      <c r="P15" s="374"/>
      <c r="Q15" s="374"/>
      <c r="R15" s="359">
        <f t="shared" si="1"/>
        <v>0</v>
      </c>
      <c r="T15" s="377"/>
    </row>
    <row r="16" spans="1:20" s="355" customFormat="1" ht="30" customHeight="1">
      <c r="A16" s="360"/>
      <c r="B16" s="366"/>
      <c r="C16" s="381" t="s">
        <v>131</v>
      </c>
      <c r="D16" s="500"/>
      <c r="E16" s="368" t="s">
        <v>130</v>
      </c>
      <c r="F16" s="369">
        <f>F17+F18</f>
        <v>6600000</v>
      </c>
      <c r="G16" s="374">
        <f t="shared" si="2"/>
        <v>6600000</v>
      </c>
      <c r="H16" s="501"/>
      <c r="I16" s="392"/>
      <c r="J16" s="369"/>
      <c r="K16" s="369">
        <f>K17+K18</f>
        <v>0</v>
      </c>
      <c r="L16" s="369">
        <f>L17+L18</f>
        <v>0</v>
      </c>
      <c r="M16" s="369">
        <f>M17+M18</f>
        <v>0</v>
      </c>
      <c r="N16" s="376">
        <f t="shared" si="4"/>
        <v>0</v>
      </c>
      <c r="O16" s="369">
        <f>O17+O18</f>
        <v>0</v>
      </c>
      <c r="P16" s="369"/>
      <c r="Q16" s="369">
        <f>Q17+Q18</f>
        <v>0</v>
      </c>
      <c r="R16" s="359">
        <f t="shared" si="1"/>
        <v>6600000</v>
      </c>
      <c r="T16" s="502"/>
    </row>
    <row r="17" spans="1:20" ht="43.5" customHeight="1">
      <c r="A17" s="371"/>
      <c r="B17" s="372" t="s">
        <v>352</v>
      </c>
      <c r="C17" s="385" t="s">
        <v>664</v>
      </c>
      <c r="D17" s="493" t="s">
        <v>665</v>
      </c>
      <c r="E17" s="373" t="s">
        <v>667</v>
      </c>
      <c r="F17" s="369">
        <v>5200000</v>
      </c>
      <c r="G17" s="374">
        <f t="shared" si="2"/>
        <v>5200000</v>
      </c>
      <c r="H17" s="379"/>
      <c r="I17" s="380"/>
      <c r="J17" s="374"/>
      <c r="K17" s="369"/>
      <c r="L17" s="369"/>
      <c r="M17" s="369"/>
      <c r="N17" s="376">
        <f t="shared" si="4"/>
        <v>0</v>
      </c>
      <c r="O17" s="374"/>
      <c r="P17" s="374"/>
      <c r="Q17" s="369"/>
      <c r="R17" s="359">
        <f t="shared" si="1"/>
        <v>5200000</v>
      </c>
      <c r="T17" s="377"/>
    </row>
    <row r="18" spans="1:20" ht="97.5" customHeight="1">
      <c r="A18" s="371"/>
      <c r="B18" s="372" t="s">
        <v>354</v>
      </c>
      <c r="C18" s="385" t="s">
        <v>23</v>
      </c>
      <c r="D18" s="493" t="s">
        <v>666</v>
      </c>
      <c r="E18" s="373" t="s">
        <v>22</v>
      </c>
      <c r="F18" s="369">
        <v>1400000</v>
      </c>
      <c r="G18" s="374">
        <f t="shared" si="2"/>
        <v>1400000</v>
      </c>
      <c r="H18" s="379"/>
      <c r="I18" s="380"/>
      <c r="J18" s="374"/>
      <c r="K18" s="369"/>
      <c r="L18" s="369"/>
      <c r="M18" s="369"/>
      <c r="N18" s="376">
        <f t="shared" si="4"/>
        <v>0</v>
      </c>
      <c r="O18" s="374"/>
      <c r="P18" s="374"/>
      <c r="Q18" s="374"/>
      <c r="R18" s="359">
        <f t="shared" si="1"/>
        <v>1400000</v>
      </c>
      <c r="T18" s="377"/>
    </row>
    <row r="19" spans="1:20" ht="21" customHeight="1">
      <c r="A19" s="371"/>
      <c r="B19" s="367" t="s">
        <v>563</v>
      </c>
      <c r="C19" s="381" t="s">
        <v>522</v>
      </c>
      <c r="D19" s="382" t="s">
        <v>563</v>
      </c>
      <c r="E19" s="383" t="s">
        <v>521</v>
      </c>
      <c r="F19" s="369">
        <f>F22+F28+F21+F24+F26</f>
        <v>11177859</v>
      </c>
      <c r="G19" s="374">
        <f t="shared" si="2"/>
        <v>11177859</v>
      </c>
      <c r="H19" s="369">
        <f>H22+H28+H21+H24+H26</f>
        <v>7750500</v>
      </c>
      <c r="I19" s="369">
        <f>I22+I28+I21+I24+I26</f>
        <v>660379</v>
      </c>
      <c r="J19" s="369">
        <f aca="true" t="shared" si="5" ref="J19:Q19">J22+J28+J21</f>
        <v>0</v>
      </c>
      <c r="K19" s="369">
        <f t="shared" si="5"/>
        <v>648000</v>
      </c>
      <c r="L19" s="369">
        <f t="shared" si="5"/>
        <v>0</v>
      </c>
      <c r="M19" s="369"/>
      <c r="N19" s="376">
        <f t="shared" si="4"/>
        <v>648000</v>
      </c>
      <c r="O19" s="369">
        <f t="shared" si="5"/>
        <v>60000</v>
      </c>
      <c r="P19" s="369">
        <f t="shared" si="5"/>
        <v>0</v>
      </c>
      <c r="Q19" s="369">
        <f t="shared" si="5"/>
        <v>0</v>
      </c>
      <c r="R19" s="359">
        <f t="shared" si="1"/>
        <v>11825859</v>
      </c>
      <c r="T19" s="377"/>
    </row>
    <row r="20" spans="1:20" ht="89.25" customHeight="1">
      <c r="A20" s="371"/>
      <c r="B20" s="384" t="s">
        <v>353</v>
      </c>
      <c r="C20" s="385" t="s">
        <v>193</v>
      </c>
      <c r="D20" s="386" t="s">
        <v>563</v>
      </c>
      <c r="E20" s="387" t="s">
        <v>194</v>
      </c>
      <c r="F20" s="369">
        <f>F21</f>
        <v>10416379</v>
      </c>
      <c r="G20" s="374">
        <f t="shared" si="2"/>
        <v>10416379</v>
      </c>
      <c r="H20" s="369">
        <f aca="true" t="shared" si="6" ref="H20:Q20">H21</f>
        <v>7750500</v>
      </c>
      <c r="I20" s="369">
        <f t="shared" si="6"/>
        <v>660379</v>
      </c>
      <c r="J20" s="369">
        <f t="shared" si="6"/>
        <v>0</v>
      </c>
      <c r="K20" s="369">
        <f t="shared" si="6"/>
        <v>648000</v>
      </c>
      <c r="L20" s="369">
        <f t="shared" si="6"/>
        <v>0</v>
      </c>
      <c r="M20" s="369"/>
      <c r="N20" s="376">
        <f t="shared" si="4"/>
        <v>648000</v>
      </c>
      <c r="O20" s="369">
        <f t="shared" si="6"/>
        <v>60000</v>
      </c>
      <c r="P20" s="369">
        <f t="shared" si="6"/>
        <v>0</v>
      </c>
      <c r="Q20" s="369">
        <f t="shared" si="6"/>
        <v>0</v>
      </c>
      <c r="R20" s="359">
        <f t="shared" si="1"/>
        <v>11064379</v>
      </c>
      <c r="T20" s="377"/>
    </row>
    <row r="21" spans="1:20" ht="84" customHeight="1">
      <c r="A21" s="371"/>
      <c r="B21" s="388" t="s">
        <v>355</v>
      </c>
      <c r="C21" s="389" t="s">
        <v>320</v>
      </c>
      <c r="D21" s="389" t="s">
        <v>528</v>
      </c>
      <c r="E21" s="387" t="s">
        <v>330</v>
      </c>
      <c r="F21" s="369">
        <v>10416379</v>
      </c>
      <c r="G21" s="374">
        <f t="shared" si="2"/>
        <v>10416379</v>
      </c>
      <c r="H21" s="374">
        <v>7750500</v>
      </c>
      <c r="I21" s="374">
        <v>660379</v>
      </c>
      <c r="J21" s="374"/>
      <c r="K21" s="374">
        <v>648000</v>
      </c>
      <c r="L21" s="374"/>
      <c r="M21" s="374"/>
      <c r="N21" s="376">
        <f t="shared" si="4"/>
        <v>648000</v>
      </c>
      <c r="O21" s="374">
        <v>60000</v>
      </c>
      <c r="P21" s="374"/>
      <c r="Q21" s="374"/>
      <c r="R21" s="359">
        <f t="shared" si="1"/>
        <v>11064379</v>
      </c>
      <c r="T21" s="377"/>
    </row>
    <row r="22" spans="1:18" ht="39.75" customHeight="1">
      <c r="A22" s="371"/>
      <c r="B22" s="390" t="s">
        <v>356</v>
      </c>
      <c r="C22" s="390" t="s">
        <v>566</v>
      </c>
      <c r="D22" s="386" t="s">
        <v>563</v>
      </c>
      <c r="E22" s="391" t="s">
        <v>569</v>
      </c>
      <c r="F22" s="369">
        <f>F23</f>
        <v>39000</v>
      </c>
      <c r="G22" s="374">
        <f t="shared" si="2"/>
        <v>39000</v>
      </c>
      <c r="H22" s="392">
        <f>H23</f>
        <v>0</v>
      </c>
      <c r="I22" s="392">
        <f>I23</f>
        <v>0</v>
      </c>
      <c r="J22" s="369">
        <f>J23</f>
        <v>0</v>
      </c>
      <c r="K22" s="369"/>
      <c r="L22" s="369"/>
      <c r="M22" s="369"/>
      <c r="N22" s="376">
        <f t="shared" si="4"/>
        <v>0</v>
      </c>
      <c r="O22" s="369">
        <v>0</v>
      </c>
      <c r="P22" s="369">
        <v>0</v>
      </c>
      <c r="Q22" s="369"/>
      <c r="R22" s="359">
        <f t="shared" si="1"/>
        <v>39000</v>
      </c>
    </row>
    <row r="23" spans="1:18" ht="44.25" customHeight="1">
      <c r="A23" s="371"/>
      <c r="B23" s="388" t="s">
        <v>357</v>
      </c>
      <c r="C23" s="389" t="s">
        <v>567</v>
      </c>
      <c r="D23" s="389" t="s">
        <v>297</v>
      </c>
      <c r="E23" s="393" t="s">
        <v>570</v>
      </c>
      <c r="F23" s="394">
        <v>39000</v>
      </c>
      <c r="G23" s="374">
        <f t="shared" si="2"/>
        <v>39000</v>
      </c>
      <c r="H23" s="392"/>
      <c r="I23" s="392"/>
      <c r="J23" s="374"/>
      <c r="K23" s="395"/>
      <c r="L23" s="395"/>
      <c r="M23" s="395"/>
      <c r="N23" s="376">
        <f t="shared" si="4"/>
        <v>0</v>
      </c>
      <c r="O23" s="396"/>
      <c r="P23" s="396"/>
      <c r="Q23" s="396"/>
      <c r="R23" s="359">
        <f t="shared" si="1"/>
        <v>39000</v>
      </c>
    </row>
    <row r="24" spans="1:18" ht="44.25" customHeight="1" hidden="1">
      <c r="A24" s="371"/>
      <c r="B24" s="388" t="s">
        <v>435</v>
      </c>
      <c r="C24" s="389" t="s">
        <v>436</v>
      </c>
      <c r="D24" s="397" t="s">
        <v>437</v>
      </c>
      <c r="E24" s="393" t="s">
        <v>438</v>
      </c>
      <c r="F24" s="394"/>
      <c r="G24" s="374">
        <f t="shared" si="2"/>
        <v>0</v>
      </c>
      <c r="H24" s="374"/>
      <c r="I24" s="392"/>
      <c r="J24" s="374"/>
      <c r="K24" s="395"/>
      <c r="L24" s="395"/>
      <c r="M24" s="395"/>
      <c r="N24" s="376">
        <f t="shared" si="4"/>
        <v>0</v>
      </c>
      <c r="O24" s="396"/>
      <c r="P24" s="396"/>
      <c r="Q24" s="396"/>
      <c r="R24" s="359">
        <f t="shared" si="1"/>
        <v>0</v>
      </c>
    </row>
    <row r="25" spans="1:18" ht="44.25" customHeight="1" hidden="1">
      <c r="A25" s="371"/>
      <c r="B25" s="388"/>
      <c r="C25" s="389"/>
      <c r="D25" s="397"/>
      <c r="E25" s="393"/>
      <c r="F25" s="394"/>
      <c r="G25" s="398"/>
      <c r="H25" s="392"/>
      <c r="I25" s="392"/>
      <c r="J25" s="374"/>
      <c r="K25" s="395"/>
      <c r="L25" s="395"/>
      <c r="M25" s="395"/>
      <c r="N25" s="376">
        <f t="shared" si="4"/>
        <v>0</v>
      </c>
      <c r="O25" s="396"/>
      <c r="P25" s="396"/>
      <c r="Q25" s="396"/>
      <c r="R25" s="359"/>
    </row>
    <row r="26" spans="1:18" ht="44.25" customHeight="1">
      <c r="A26" s="371"/>
      <c r="B26" s="388" t="s">
        <v>358</v>
      </c>
      <c r="C26" s="389" t="s">
        <v>9</v>
      </c>
      <c r="D26" s="397" t="s">
        <v>297</v>
      </c>
      <c r="E26" s="393" t="s">
        <v>10</v>
      </c>
      <c r="F26" s="394">
        <v>12000</v>
      </c>
      <c r="G26" s="374">
        <f t="shared" si="2"/>
        <v>12000</v>
      </c>
      <c r="H26" s="392"/>
      <c r="I26" s="392"/>
      <c r="J26" s="374"/>
      <c r="K26" s="395"/>
      <c r="L26" s="395"/>
      <c r="M26" s="395"/>
      <c r="N26" s="376">
        <f t="shared" si="4"/>
        <v>0</v>
      </c>
      <c r="O26" s="396"/>
      <c r="P26" s="396"/>
      <c r="Q26" s="396"/>
      <c r="R26" s="359">
        <f t="shared" si="1"/>
        <v>12000</v>
      </c>
    </row>
    <row r="27" spans="1:18" ht="44.25" customHeight="1" hidden="1">
      <c r="A27" s="371"/>
      <c r="B27" s="388"/>
      <c r="C27" s="389"/>
      <c r="D27" s="397"/>
      <c r="E27" s="393"/>
      <c r="F27" s="394"/>
      <c r="G27" s="374"/>
      <c r="H27" s="392"/>
      <c r="I27" s="392"/>
      <c r="J27" s="374"/>
      <c r="K27" s="395"/>
      <c r="L27" s="395"/>
      <c r="M27" s="395"/>
      <c r="N27" s="376">
        <f t="shared" si="4"/>
        <v>0</v>
      </c>
      <c r="O27" s="396"/>
      <c r="P27" s="396"/>
      <c r="Q27" s="396"/>
      <c r="R27" s="359">
        <f t="shared" si="1"/>
        <v>0</v>
      </c>
    </row>
    <row r="28" spans="1:18" ht="29.25" customHeight="1">
      <c r="A28" s="371"/>
      <c r="B28" s="388" t="s">
        <v>359</v>
      </c>
      <c r="C28" s="389" t="s">
        <v>243</v>
      </c>
      <c r="D28" s="386" t="s">
        <v>563</v>
      </c>
      <c r="E28" s="393" t="s">
        <v>199</v>
      </c>
      <c r="F28" s="394">
        <f>F29</f>
        <v>710480</v>
      </c>
      <c r="G28" s="374">
        <f>F28-J28</f>
        <v>710480</v>
      </c>
      <c r="H28" s="399">
        <f aca="true" t="shared" si="7" ref="H28:Q28">H29</f>
        <v>0</v>
      </c>
      <c r="I28" s="399">
        <f t="shared" si="7"/>
        <v>0</v>
      </c>
      <c r="J28" s="394">
        <f t="shared" si="7"/>
        <v>0</v>
      </c>
      <c r="K28" s="394">
        <f t="shared" si="7"/>
        <v>0</v>
      </c>
      <c r="L28" s="394"/>
      <c r="M28" s="394"/>
      <c r="N28" s="376">
        <f t="shared" si="4"/>
        <v>0</v>
      </c>
      <c r="O28" s="394">
        <f t="shared" si="7"/>
        <v>0</v>
      </c>
      <c r="P28" s="394">
        <f t="shared" si="7"/>
        <v>0</v>
      </c>
      <c r="Q28" s="394">
        <f t="shared" si="7"/>
        <v>0</v>
      </c>
      <c r="R28" s="359">
        <f t="shared" si="1"/>
        <v>710480</v>
      </c>
    </row>
    <row r="29" spans="1:18" ht="42" customHeight="1">
      <c r="A29" s="371"/>
      <c r="B29" s="388" t="s">
        <v>360</v>
      </c>
      <c r="C29" s="389" t="s">
        <v>244</v>
      </c>
      <c r="D29" s="386">
        <v>1090</v>
      </c>
      <c r="E29" s="393" t="s">
        <v>246</v>
      </c>
      <c r="F29" s="398">
        <v>710480</v>
      </c>
      <c r="G29" s="374">
        <f>F29-J29</f>
        <v>710480</v>
      </c>
      <c r="H29" s="392"/>
      <c r="I29" s="392"/>
      <c r="J29" s="374"/>
      <c r="K29" s="395"/>
      <c r="L29" s="395"/>
      <c r="M29" s="395"/>
      <c r="N29" s="376">
        <f t="shared" si="4"/>
        <v>0</v>
      </c>
      <c r="O29" s="396"/>
      <c r="P29" s="396"/>
      <c r="Q29" s="396"/>
      <c r="R29" s="359">
        <f t="shared" si="1"/>
        <v>710480</v>
      </c>
    </row>
    <row r="30" spans="1:18" ht="25.5" customHeight="1">
      <c r="A30" s="371"/>
      <c r="B30" s="365" t="s">
        <v>563</v>
      </c>
      <c r="C30" s="400" t="s">
        <v>523</v>
      </c>
      <c r="D30" s="365" t="s">
        <v>563</v>
      </c>
      <c r="E30" s="401" t="s">
        <v>524</v>
      </c>
      <c r="F30" s="394">
        <f>F31+F32+F37</f>
        <v>10055400</v>
      </c>
      <c r="G30" s="394">
        <f aca="true" t="shared" si="8" ref="G30:Q30">G31+G32+G37</f>
        <v>10055400</v>
      </c>
      <c r="H30" s="394">
        <f t="shared" si="8"/>
        <v>2460000</v>
      </c>
      <c r="I30" s="394">
        <f t="shared" si="8"/>
        <v>1650000</v>
      </c>
      <c r="J30" s="394">
        <f t="shared" si="8"/>
        <v>0</v>
      </c>
      <c r="K30" s="394">
        <f>K31+K32+K37+K38</f>
        <v>1130000</v>
      </c>
      <c r="L30" s="394">
        <f t="shared" si="8"/>
        <v>1130000</v>
      </c>
      <c r="M30" s="394">
        <f t="shared" si="8"/>
        <v>1130000</v>
      </c>
      <c r="N30" s="376">
        <f t="shared" si="4"/>
        <v>0</v>
      </c>
      <c r="O30" s="394">
        <f t="shared" si="8"/>
        <v>0</v>
      </c>
      <c r="P30" s="394">
        <f t="shared" si="8"/>
        <v>0</v>
      </c>
      <c r="Q30" s="394">
        <f t="shared" si="8"/>
        <v>1130000</v>
      </c>
      <c r="R30" s="359">
        <f t="shared" si="1"/>
        <v>11185400</v>
      </c>
    </row>
    <row r="31" spans="1:18" ht="85.5" customHeight="1">
      <c r="A31" s="371"/>
      <c r="B31" s="384" t="s">
        <v>361</v>
      </c>
      <c r="C31" s="389" t="s">
        <v>339</v>
      </c>
      <c r="D31" s="402" t="s">
        <v>186</v>
      </c>
      <c r="E31" s="393" t="s">
        <v>340</v>
      </c>
      <c r="F31" s="394">
        <v>1300000</v>
      </c>
      <c r="G31" s="374">
        <f>F31-J31</f>
        <v>1300000</v>
      </c>
      <c r="H31" s="394"/>
      <c r="I31" s="394"/>
      <c r="J31" s="394"/>
      <c r="K31" s="399"/>
      <c r="L31" s="399"/>
      <c r="M31" s="399"/>
      <c r="N31" s="376">
        <f t="shared" si="4"/>
        <v>0</v>
      </c>
      <c r="O31" s="399"/>
      <c r="P31" s="399"/>
      <c r="Q31" s="399"/>
      <c r="R31" s="359">
        <f t="shared" si="1"/>
        <v>1300000</v>
      </c>
    </row>
    <row r="32" spans="1:18" ht="40.5">
      <c r="A32" s="371"/>
      <c r="B32" s="388" t="s">
        <v>262</v>
      </c>
      <c r="C32" s="389" t="s">
        <v>78</v>
      </c>
      <c r="D32" s="389" t="s">
        <v>186</v>
      </c>
      <c r="E32" s="403" t="s">
        <v>270</v>
      </c>
      <c r="F32" s="394">
        <v>8255400</v>
      </c>
      <c r="G32" s="374">
        <f>F32-J32</f>
        <v>8255400</v>
      </c>
      <c r="H32" s="398">
        <v>2460000</v>
      </c>
      <c r="I32" s="398">
        <v>1650000</v>
      </c>
      <c r="J32" s="394"/>
      <c r="K32" s="394">
        <v>1130000</v>
      </c>
      <c r="L32" s="394">
        <v>1130000</v>
      </c>
      <c r="M32" s="394">
        <v>1130000</v>
      </c>
      <c r="N32" s="376">
        <f t="shared" si="4"/>
        <v>0</v>
      </c>
      <c r="O32" s="394"/>
      <c r="P32" s="394"/>
      <c r="Q32" s="398">
        <v>1130000</v>
      </c>
      <c r="R32" s="359">
        <f t="shared" si="1"/>
        <v>9385400</v>
      </c>
    </row>
    <row r="33" spans="1:18" ht="40.5" hidden="1">
      <c r="A33" s="371"/>
      <c r="B33" s="404">
        <v>100102</v>
      </c>
      <c r="C33" s="405" t="s">
        <v>184</v>
      </c>
      <c r="D33" s="405"/>
      <c r="E33" s="406" t="s">
        <v>185</v>
      </c>
      <c r="F33" s="394"/>
      <c r="G33" s="398"/>
      <c r="H33" s="398"/>
      <c r="I33" s="398"/>
      <c r="J33" s="398"/>
      <c r="K33" s="398"/>
      <c r="L33" s="398"/>
      <c r="M33" s="398"/>
      <c r="N33" s="376">
        <f t="shared" si="4"/>
        <v>0</v>
      </c>
      <c r="O33" s="398"/>
      <c r="P33" s="398"/>
      <c r="Q33" s="398"/>
      <c r="R33" s="359">
        <f t="shared" si="1"/>
        <v>0</v>
      </c>
    </row>
    <row r="34" spans="1:18" ht="40.5" hidden="1">
      <c r="A34" s="371"/>
      <c r="B34" s="389">
        <v>150202</v>
      </c>
      <c r="C34" s="407" t="s">
        <v>187</v>
      </c>
      <c r="D34" s="407"/>
      <c r="E34" s="408" t="s">
        <v>188</v>
      </c>
      <c r="F34" s="394"/>
      <c r="G34" s="398"/>
      <c r="H34" s="398"/>
      <c r="I34" s="398"/>
      <c r="J34" s="398"/>
      <c r="K34" s="398"/>
      <c r="L34" s="398"/>
      <c r="M34" s="398"/>
      <c r="N34" s="376">
        <f t="shared" si="4"/>
        <v>0</v>
      </c>
      <c r="O34" s="398"/>
      <c r="P34" s="398"/>
      <c r="Q34" s="398"/>
      <c r="R34" s="359">
        <f t="shared" si="1"/>
        <v>0</v>
      </c>
    </row>
    <row r="35" spans="1:18" ht="20.25" hidden="1">
      <c r="A35" s="371"/>
      <c r="B35" s="365" t="s">
        <v>563</v>
      </c>
      <c r="C35" s="400" t="s">
        <v>271</v>
      </c>
      <c r="D35" s="367" t="s">
        <v>563</v>
      </c>
      <c r="E35" s="409" t="s">
        <v>272</v>
      </c>
      <c r="F35" s="394"/>
      <c r="G35" s="394"/>
      <c r="H35" s="394"/>
      <c r="I35" s="394"/>
      <c r="J35" s="394"/>
      <c r="K35" s="394"/>
      <c r="L35" s="394"/>
      <c r="M35" s="394"/>
      <c r="N35" s="376">
        <f t="shared" si="4"/>
        <v>0</v>
      </c>
      <c r="O35" s="394"/>
      <c r="P35" s="394"/>
      <c r="Q35" s="394"/>
      <c r="R35" s="359">
        <f t="shared" si="1"/>
        <v>0</v>
      </c>
    </row>
    <row r="36" spans="1:18" ht="60.75" hidden="1">
      <c r="A36" s="371"/>
      <c r="B36" s="389" t="s">
        <v>286</v>
      </c>
      <c r="C36" s="389" t="s">
        <v>287</v>
      </c>
      <c r="D36" s="389" t="s">
        <v>187</v>
      </c>
      <c r="E36" s="403" t="s">
        <v>288</v>
      </c>
      <c r="F36" s="394"/>
      <c r="G36" s="398"/>
      <c r="H36" s="398"/>
      <c r="I36" s="398"/>
      <c r="J36" s="398"/>
      <c r="K36" s="394"/>
      <c r="L36" s="394"/>
      <c r="M36" s="394"/>
      <c r="N36" s="376">
        <f t="shared" si="4"/>
        <v>0</v>
      </c>
      <c r="O36" s="398"/>
      <c r="P36" s="398"/>
      <c r="Q36" s="398"/>
      <c r="R36" s="359">
        <f t="shared" si="1"/>
        <v>0</v>
      </c>
    </row>
    <row r="37" spans="1:18" ht="40.5">
      <c r="A37" s="371"/>
      <c r="B37" s="389" t="s">
        <v>362</v>
      </c>
      <c r="C37" s="389" t="s">
        <v>341</v>
      </c>
      <c r="D37" s="410" t="s">
        <v>563</v>
      </c>
      <c r="E37" s="403" t="s">
        <v>342</v>
      </c>
      <c r="F37" s="394">
        <f>F38</f>
        <v>500000</v>
      </c>
      <c r="G37" s="374">
        <f>F37-J37</f>
        <v>500000</v>
      </c>
      <c r="H37" s="394">
        <f aca="true" t="shared" si="9" ref="H37:Q37">H38</f>
        <v>0</v>
      </c>
      <c r="I37" s="394">
        <f t="shared" si="9"/>
        <v>0</v>
      </c>
      <c r="J37" s="394">
        <f t="shared" si="9"/>
        <v>0</v>
      </c>
      <c r="K37" s="394">
        <f t="shared" si="9"/>
        <v>0</v>
      </c>
      <c r="L37" s="394">
        <f t="shared" si="9"/>
        <v>0</v>
      </c>
      <c r="M37" s="394"/>
      <c r="N37" s="376">
        <f t="shared" si="4"/>
        <v>0</v>
      </c>
      <c r="O37" s="394">
        <f t="shared" si="9"/>
        <v>0</v>
      </c>
      <c r="P37" s="394">
        <f t="shared" si="9"/>
        <v>0</v>
      </c>
      <c r="Q37" s="394">
        <f t="shared" si="9"/>
        <v>0</v>
      </c>
      <c r="R37" s="359">
        <f t="shared" si="1"/>
        <v>500000</v>
      </c>
    </row>
    <row r="38" spans="1:18" ht="169.5" customHeight="1">
      <c r="A38" s="371"/>
      <c r="B38" s="388" t="s">
        <v>363</v>
      </c>
      <c r="C38" s="389" t="s">
        <v>343</v>
      </c>
      <c r="D38" s="389" t="s">
        <v>344</v>
      </c>
      <c r="E38" s="403" t="s">
        <v>701</v>
      </c>
      <c r="F38" s="394">
        <v>500000</v>
      </c>
      <c r="G38" s="374">
        <f>F38-J38</f>
        <v>500000</v>
      </c>
      <c r="H38" s="398"/>
      <c r="I38" s="398"/>
      <c r="J38" s="398"/>
      <c r="K38" s="394"/>
      <c r="L38" s="394"/>
      <c r="M38" s="394"/>
      <c r="N38" s="376">
        <f t="shared" si="4"/>
        <v>0</v>
      </c>
      <c r="O38" s="398"/>
      <c r="P38" s="398"/>
      <c r="Q38" s="398"/>
      <c r="R38" s="359">
        <f t="shared" si="1"/>
        <v>500000</v>
      </c>
    </row>
    <row r="39" spans="1:18" ht="40.5" hidden="1">
      <c r="A39" s="371"/>
      <c r="B39" s="367" t="s">
        <v>563</v>
      </c>
      <c r="C39" s="400" t="s">
        <v>137</v>
      </c>
      <c r="D39" s="367" t="s">
        <v>563</v>
      </c>
      <c r="E39" s="409" t="s">
        <v>138</v>
      </c>
      <c r="F39" s="394">
        <f>F40</f>
        <v>0</v>
      </c>
      <c r="G39" s="394">
        <f aca="true" t="shared" si="10" ref="G39:Q39">G40</f>
        <v>0</v>
      </c>
      <c r="H39" s="394">
        <f t="shared" si="10"/>
        <v>0</v>
      </c>
      <c r="I39" s="394">
        <f t="shared" si="10"/>
        <v>0</v>
      </c>
      <c r="J39" s="394">
        <f t="shared" si="10"/>
        <v>0</v>
      </c>
      <c r="K39" s="394">
        <f t="shared" si="10"/>
        <v>0</v>
      </c>
      <c r="L39" s="394">
        <f t="shared" si="10"/>
        <v>0</v>
      </c>
      <c r="M39" s="394"/>
      <c r="N39" s="376">
        <f t="shared" si="4"/>
        <v>0</v>
      </c>
      <c r="O39" s="394">
        <f t="shared" si="10"/>
        <v>0</v>
      </c>
      <c r="P39" s="394">
        <f t="shared" si="10"/>
        <v>0</v>
      </c>
      <c r="Q39" s="394">
        <f t="shared" si="10"/>
        <v>0</v>
      </c>
      <c r="R39" s="359">
        <f t="shared" si="1"/>
        <v>0</v>
      </c>
    </row>
    <row r="40" spans="1:18" ht="35.25" customHeight="1" hidden="1">
      <c r="A40" s="371"/>
      <c r="B40" s="389" t="s">
        <v>139</v>
      </c>
      <c r="C40" s="389" t="s">
        <v>140</v>
      </c>
      <c r="D40" s="389" t="s">
        <v>141</v>
      </c>
      <c r="E40" s="403" t="s">
        <v>142</v>
      </c>
      <c r="F40" s="394"/>
      <c r="G40" s="374">
        <f>F40-J40</f>
        <v>0</v>
      </c>
      <c r="H40" s="398"/>
      <c r="I40" s="398"/>
      <c r="J40" s="398"/>
      <c r="K40" s="394"/>
      <c r="L40" s="394"/>
      <c r="M40" s="394"/>
      <c r="N40" s="376">
        <f t="shared" si="4"/>
        <v>0</v>
      </c>
      <c r="O40" s="398"/>
      <c r="P40" s="398"/>
      <c r="Q40" s="398"/>
      <c r="R40" s="359">
        <f>F40+K40</f>
        <v>0</v>
      </c>
    </row>
    <row r="41" spans="1:18" ht="20.25" hidden="1">
      <c r="A41" s="371"/>
      <c r="B41" s="367" t="s">
        <v>563</v>
      </c>
      <c r="C41" s="400" t="s">
        <v>271</v>
      </c>
      <c r="D41" s="367" t="s">
        <v>563</v>
      </c>
      <c r="E41" s="409" t="s">
        <v>272</v>
      </c>
      <c r="F41" s="394">
        <f>F42</f>
        <v>0</v>
      </c>
      <c r="G41" s="394">
        <f aca="true" t="shared" si="11" ref="G41:Q41">G42</f>
        <v>0</v>
      </c>
      <c r="H41" s="394">
        <f t="shared" si="11"/>
        <v>0</v>
      </c>
      <c r="I41" s="394">
        <f t="shared" si="11"/>
        <v>0</v>
      </c>
      <c r="J41" s="394">
        <f t="shared" si="11"/>
        <v>0</v>
      </c>
      <c r="K41" s="394">
        <f t="shared" si="11"/>
        <v>0</v>
      </c>
      <c r="L41" s="394">
        <f t="shared" si="11"/>
        <v>0</v>
      </c>
      <c r="M41" s="394"/>
      <c r="N41" s="376">
        <f t="shared" si="4"/>
        <v>0</v>
      </c>
      <c r="O41" s="394">
        <f t="shared" si="11"/>
        <v>0</v>
      </c>
      <c r="P41" s="394">
        <f t="shared" si="11"/>
        <v>0</v>
      </c>
      <c r="Q41" s="394">
        <f t="shared" si="11"/>
        <v>0</v>
      </c>
      <c r="R41" s="359">
        <f>F41+K41</f>
        <v>0</v>
      </c>
    </row>
    <row r="42" spans="1:18" ht="39" customHeight="1" hidden="1">
      <c r="A42" s="371"/>
      <c r="B42" s="389" t="s">
        <v>286</v>
      </c>
      <c r="C42" s="389" t="s">
        <v>287</v>
      </c>
      <c r="D42" s="389" t="s">
        <v>187</v>
      </c>
      <c r="E42" s="403" t="s">
        <v>288</v>
      </c>
      <c r="F42" s="394"/>
      <c r="G42" s="398"/>
      <c r="H42" s="398"/>
      <c r="I42" s="398"/>
      <c r="J42" s="398"/>
      <c r="K42" s="394"/>
      <c r="L42" s="394"/>
      <c r="M42" s="394"/>
      <c r="N42" s="376">
        <f t="shared" si="4"/>
        <v>0</v>
      </c>
      <c r="O42" s="398"/>
      <c r="P42" s="398"/>
      <c r="Q42" s="398"/>
      <c r="R42" s="359">
        <f>F42+K42</f>
        <v>0</v>
      </c>
    </row>
    <row r="43" spans="1:18" ht="39" customHeight="1" hidden="1">
      <c r="A43" s="371"/>
      <c r="B43" s="367" t="s">
        <v>563</v>
      </c>
      <c r="C43" s="400" t="s">
        <v>271</v>
      </c>
      <c r="D43" s="367" t="s">
        <v>563</v>
      </c>
      <c r="E43" s="409" t="s">
        <v>272</v>
      </c>
      <c r="F43" s="394">
        <f>F44+F45</f>
        <v>0</v>
      </c>
      <c r="G43" s="398"/>
      <c r="H43" s="398"/>
      <c r="I43" s="398"/>
      <c r="J43" s="398"/>
      <c r="K43" s="394">
        <f>K44+K45</f>
        <v>0</v>
      </c>
      <c r="L43" s="394">
        <f>L44+L45</f>
        <v>0</v>
      </c>
      <c r="M43" s="394">
        <f>M44+M45</f>
        <v>0</v>
      </c>
      <c r="N43" s="376">
        <f t="shared" si="4"/>
        <v>0</v>
      </c>
      <c r="O43" s="398"/>
      <c r="P43" s="398"/>
      <c r="Q43" s="394">
        <f>Q44+Q45</f>
        <v>0</v>
      </c>
      <c r="R43" s="359">
        <f>F43+K43</f>
        <v>0</v>
      </c>
    </row>
    <row r="44" spans="1:18" ht="61.5" customHeight="1" hidden="1">
      <c r="A44" s="371"/>
      <c r="B44" s="447">
        <v>117350</v>
      </c>
      <c r="C44" s="389" t="s">
        <v>287</v>
      </c>
      <c r="D44" s="389" t="s">
        <v>187</v>
      </c>
      <c r="E44" s="403" t="s">
        <v>288</v>
      </c>
      <c r="F44" s="398"/>
      <c r="G44" s="398"/>
      <c r="H44" s="398"/>
      <c r="I44" s="398"/>
      <c r="J44" s="398"/>
      <c r="K44" s="398"/>
      <c r="L44" s="398"/>
      <c r="M44" s="398"/>
      <c r="N44" s="376">
        <f t="shared" si="4"/>
        <v>0</v>
      </c>
      <c r="O44" s="398"/>
      <c r="P44" s="398"/>
      <c r="Q44" s="398"/>
      <c r="R44" s="437">
        <f>F44+K44</f>
        <v>0</v>
      </c>
    </row>
    <row r="45" spans="1:18" ht="39" customHeight="1" hidden="1">
      <c r="A45" s="371"/>
      <c r="B45" s="389"/>
      <c r="C45" s="389"/>
      <c r="D45" s="389"/>
      <c r="E45" s="403"/>
      <c r="F45" s="394"/>
      <c r="G45" s="398"/>
      <c r="H45" s="398"/>
      <c r="I45" s="398"/>
      <c r="J45" s="398"/>
      <c r="K45" s="394"/>
      <c r="L45" s="394"/>
      <c r="M45" s="394"/>
      <c r="N45" s="376">
        <f t="shared" si="4"/>
        <v>0</v>
      </c>
      <c r="O45" s="398"/>
      <c r="P45" s="398"/>
      <c r="Q45" s="398"/>
      <c r="R45" s="359"/>
    </row>
    <row r="46" spans="1:18" s="355" customFormat="1" ht="39" customHeight="1">
      <c r="A46" s="360"/>
      <c r="B46" s="411" t="s">
        <v>563</v>
      </c>
      <c r="C46" s="400" t="s">
        <v>137</v>
      </c>
      <c r="D46" s="411" t="s">
        <v>563</v>
      </c>
      <c r="E46" s="409" t="s">
        <v>138</v>
      </c>
      <c r="F46" s="394">
        <f>F47</f>
        <v>300000</v>
      </c>
      <c r="G46" s="369">
        <f>F46-J46</f>
        <v>300000</v>
      </c>
      <c r="H46" s="394"/>
      <c r="I46" s="394"/>
      <c r="J46" s="394"/>
      <c r="K46" s="394"/>
      <c r="L46" s="394"/>
      <c r="M46" s="394"/>
      <c r="N46" s="376">
        <f t="shared" si="4"/>
        <v>0</v>
      </c>
      <c r="O46" s="394"/>
      <c r="P46" s="394"/>
      <c r="Q46" s="394"/>
      <c r="R46" s="359">
        <f t="shared" si="1"/>
        <v>300000</v>
      </c>
    </row>
    <row r="47" spans="1:18" ht="39" customHeight="1">
      <c r="A47" s="371"/>
      <c r="B47" s="389" t="s">
        <v>139</v>
      </c>
      <c r="C47" s="389" t="s">
        <v>140</v>
      </c>
      <c r="D47" s="589" t="s">
        <v>702</v>
      </c>
      <c r="E47" s="403" t="s">
        <v>142</v>
      </c>
      <c r="F47" s="394">
        <v>300000</v>
      </c>
      <c r="G47" s="374">
        <f>F47-J47</f>
        <v>300000</v>
      </c>
      <c r="H47" s="398"/>
      <c r="I47" s="398"/>
      <c r="J47" s="398"/>
      <c r="K47" s="394"/>
      <c r="L47" s="394"/>
      <c r="M47" s="394"/>
      <c r="N47" s="376">
        <f t="shared" si="4"/>
        <v>0</v>
      </c>
      <c r="O47" s="398"/>
      <c r="P47" s="398"/>
      <c r="Q47" s="398"/>
      <c r="R47" s="359">
        <f t="shared" si="1"/>
        <v>300000</v>
      </c>
    </row>
    <row r="48" spans="1:18" ht="39" customHeight="1">
      <c r="A48" s="371"/>
      <c r="B48" s="367" t="s">
        <v>563</v>
      </c>
      <c r="C48" s="400" t="s">
        <v>271</v>
      </c>
      <c r="D48" s="411" t="s">
        <v>563</v>
      </c>
      <c r="E48" s="409" t="s">
        <v>272</v>
      </c>
      <c r="F48" s="394"/>
      <c r="G48" s="374">
        <f>F48-J48</f>
        <v>0</v>
      </c>
      <c r="H48" s="398"/>
      <c r="I48" s="398"/>
      <c r="J48" s="398"/>
      <c r="K48" s="394">
        <f>K49+K50</f>
        <v>3872573</v>
      </c>
      <c r="L48" s="394">
        <f>L49+L50</f>
        <v>3872573</v>
      </c>
      <c r="M48" s="394">
        <f>M49+M50</f>
        <v>3872573</v>
      </c>
      <c r="N48" s="376">
        <f t="shared" si="4"/>
        <v>0</v>
      </c>
      <c r="O48" s="398"/>
      <c r="P48" s="398"/>
      <c r="Q48" s="394">
        <f>Q49+Q50</f>
        <v>3872573</v>
      </c>
      <c r="R48" s="359">
        <f t="shared" si="1"/>
        <v>3872573</v>
      </c>
    </row>
    <row r="49" spans="1:18" ht="39" customHeight="1">
      <c r="A49" s="371"/>
      <c r="B49" s="389" t="s">
        <v>364</v>
      </c>
      <c r="C49" s="389" t="s">
        <v>749</v>
      </c>
      <c r="D49" s="589" t="s">
        <v>187</v>
      </c>
      <c r="E49" s="403" t="s">
        <v>750</v>
      </c>
      <c r="F49" s="394"/>
      <c r="G49" s="374">
        <f>F49-J49</f>
        <v>0</v>
      </c>
      <c r="H49" s="398"/>
      <c r="I49" s="398"/>
      <c r="J49" s="398"/>
      <c r="K49" s="394">
        <v>1872573</v>
      </c>
      <c r="L49" s="394">
        <v>1872573</v>
      </c>
      <c r="M49" s="394">
        <v>1872573</v>
      </c>
      <c r="N49" s="376">
        <f t="shared" si="4"/>
        <v>0</v>
      </c>
      <c r="O49" s="398"/>
      <c r="P49" s="398"/>
      <c r="Q49" s="398">
        <v>1872573</v>
      </c>
      <c r="R49" s="359">
        <f t="shared" si="1"/>
        <v>1872573</v>
      </c>
    </row>
    <row r="50" spans="1:18" ht="70.5" customHeight="1">
      <c r="A50" s="371"/>
      <c r="B50" s="389" t="s">
        <v>365</v>
      </c>
      <c r="C50" s="389" t="s">
        <v>753</v>
      </c>
      <c r="D50" s="589" t="s">
        <v>187</v>
      </c>
      <c r="E50" s="403" t="s">
        <v>754</v>
      </c>
      <c r="F50" s="394"/>
      <c r="G50" s="374">
        <f>F50-J50</f>
        <v>0</v>
      </c>
      <c r="H50" s="398"/>
      <c r="I50" s="398"/>
      <c r="J50" s="398"/>
      <c r="K50" s="394">
        <v>2000000</v>
      </c>
      <c r="L50" s="394">
        <v>2000000</v>
      </c>
      <c r="M50" s="394">
        <v>2000000</v>
      </c>
      <c r="N50" s="376">
        <f t="shared" si="4"/>
        <v>0</v>
      </c>
      <c r="O50" s="398"/>
      <c r="P50" s="398"/>
      <c r="Q50" s="398">
        <v>2000000</v>
      </c>
      <c r="R50" s="359">
        <f t="shared" si="1"/>
        <v>2000000</v>
      </c>
    </row>
    <row r="51" spans="1:18" ht="72" customHeight="1">
      <c r="A51" s="371"/>
      <c r="B51" s="367" t="s">
        <v>563</v>
      </c>
      <c r="C51" s="400" t="s">
        <v>512</v>
      </c>
      <c r="D51" s="411" t="s">
        <v>563</v>
      </c>
      <c r="E51" s="412" t="s">
        <v>273</v>
      </c>
      <c r="F51" s="394">
        <f>F52+F54</f>
        <v>8100000</v>
      </c>
      <c r="G51" s="394">
        <f aca="true" t="shared" si="12" ref="G51:Q51">G53+G55</f>
        <v>8100000</v>
      </c>
      <c r="H51" s="394">
        <f t="shared" si="12"/>
        <v>0</v>
      </c>
      <c r="I51" s="394">
        <f t="shared" si="12"/>
        <v>0</v>
      </c>
      <c r="J51" s="394">
        <f t="shared" si="12"/>
        <v>0</v>
      </c>
      <c r="K51" s="394">
        <f t="shared" si="12"/>
        <v>3000000</v>
      </c>
      <c r="L51" s="394">
        <f t="shared" si="12"/>
        <v>3000000</v>
      </c>
      <c r="M51" s="394">
        <f t="shared" si="12"/>
        <v>3000000</v>
      </c>
      <c r="N51" s="376">
        <f t="shared" si="4"/>
        <v>0</v>
      </c>
      <c r="O51" s="394">
        <f t="shared" si="12"/>
        <v>0</v>
      </c>
      <c r="P51" s="394">
        <f t="shared" si="12"/>
        <v>0</v>
      </c>
      <c r="Q51" s="394">
        <f t="shared" si="12"/>
        <v>3000000</v>
      </c>
      <c r="R51" s="359">
        <f t="shared" si="1"/>
        <v>11100000</v>
      </c>
    </row>
    <row r="52" spans="1:18" ht="60.75">
      <c r="A52" s="371"/>
      <c r="B52" s="384" t="s">
        <v>374</v>
      </c>
      <c r="C52" s="413" t="s">
        <v>274</v>
      </c>
      <c r="D52" s="386" t="s">
        <v>563</v>
      </c>
      <c r="E52" s="387" t="s">
        <v>275</v>
      </c>
      <c r="F52" s="394">
        <f>F53</f>
        <v>1100000</v>
      </c>
      <c r="G52" s="374">
        <f>F52-J52</f>
        <v>1100000</v>
      </c>
      <c r="H52" s="394">
        <f aca="true" t="shared" si="13" ref="H52:Q52">H53</f>
        <v>0</v>
      </c>
      <c r="I52" s="394">
        <f t="shared" si="13"/>
        <v>0</v>
      </c>
      <c r="J52" s="394">
        <f t="shared" si="13"/>
        <v>0</v>
      </c>
      <c r="K52" s="394">
        <f t="shared" si="13"/>
        <v>0</v>
      </c>
      <c r="L52" s="394"/>
      <c r="M52" s="394"/>
      <c r="N52" s="376">
        <f t="shared" si="4"/>
        <v>0</v>
      </c>
      <c r="O52" s="394">
        <f t="shared" si="13"/>
        <v>0</v>
      </c>
      <c r="P52" s="394">
        <f t="shared" si="13"/>
        <v>0</v>
      </c>
      <c r="Q52" s="394">
        <f t="shared" si="13"/>
        <v>0</v>
      </c>
      <c r="R52" s="359">
        <f t="shared" si="1"/>
        <v>1100000</v>
      </c>
    </row>
    <row r="53" spans="1:18" ht="40.5">
      <c r="A53" s="371"/>
      <c r="B53" s="414" t="s">
        <v>375</v>
      </c>
      <c r="C53" s="415" t="s">
        <v>276</v>
      </c>
      <c r="D53" s="415" t="s">
        <v>571</v>
      </c>
      <c r="E53" s="416" t="s">
        <v>572</v>
      </c>
      <c r="F53" s="394">
        <v>1100000</v>
      </c>
      <c r="G53" s="374">
        <f>F53-J53</f>
        <v>1100000</v>
      </c>
      <c r="H53" s="398"/>
      <c r="I53" s="398"/>
      <c r="J53" s="398"/>
      <c r="K53" s="394"/>
      <c r="L53" s="394"/>
      <c r="M53" s="394"/>
      <c r="N53" s="376">
        <f t="shared" si="4"/>
        <v>0</v>
      </c>
      <c r="O53" s="394"/>
      <c r="P53" s="394"/>
      <c r="Q53" s="394"/>
      <c r="R53" s="359">
        <f t="shared" si="1"/>
        <v>1100000</v>
      </c>
    </row>
    <row r="54" spans="1:18" ht="40.5">
      <c r="A54" s="371"/>
      <c r="B54" s="417" t="s">
        <v>376</v>
      </c>
      <c r="C54" s="415" t="s">
        <v>59</v>
      </c>
      <c r="D54" s="410" t="s">
        <v>563</v>
      </c>
      <c r="E54" s="416" t="s">
        <v>60</v>
      </c>
      <c r="F54" s="394">
        <f>F55</f>
        <v>7000000</v>
      </c>
      <c r="G54" s="374">
        <f>F54-J54</f>
        <v>7000000</v>
      </c>
      <c r="H54" s="394">
        <f aca="true" t="shared" si="14" ref="H54:Q54">H55</f>
        <v>0</v>
      </c>
      <c r="I54" s="394">
        <f t="shared" si="14"/>
        <v>0</v>
      </c>
      <c r="J54" s="394">
        <f t="shared" si="14"/>
        <v>0</v>
      </c>
      <c r="K54" s="394">
        <f t="shared" si="14"/>
        <v>3000000</v>
      </c>
      <c r="L54" s="394">
        <f t="shared" si="14"/>
        <v>3000000</v>
      </c>
      <c r="M54" s="394">
        <f t="shared" si="14"/>
        <v>3000000</v>
      </c>
      <c r="N54" s="376">
        <f t="shared" si="4"/>
        <v>0</v>
      </c>
      <c r="O54" s="394">
        <f t="shared" si="14"/>
        <v>0</v>
      </c>
      <c r="P54" s="394">
        <f t="shared" si="14"/>
        <v>0</v>
      </c>
      <c r="Q54" s="394">
        <f t="shared" si="14"/>
        <v>3000000</v>
      </c>
      <c r="R54" s="359">
        <f t="shared" si="1"/>
        <v>10000000</v>
      </c>
    </row>
    <row r="55" spans="1:18" ht="59.25" customHeight="1">
      <c r="A55" s="371"/>
      <c r="B55" s="418" t="s">
        <v>366</v>
      </c>
      <c r="C55" s="413" t="s">
        <v>57</v>
      </c>
      <c r="D55" s="419" t="s">
        <v>189</v>
      </c>
      <c r="E55" s="403" t="s">
        <v>58</v>
      </c>
      <c r="F55" s="394">
        <v>7000000</v>
      </c>
      <c r="G55" s="374">
        <f>F55-J55</f>
        <v>7000000</v>
      </c>
      <c r="H55" s="398"/>
      <c r="I55" s="398"/>
      <c r="J55" s="398"/>
      <c r="K55" s="398">
        <v>3000000</v>
      </c>
      <c r="L55" s="398">
        <v>3000000</v>
      </c>
      <c r="M55" s="398">
        <v>3000000</v>
      </c>
      <c r="N55" s="376">
        <f t="shared" si="4"/>
        <v>0</v>
      </c>
      <c r="O55" s="398"/>
      <c r="P55" s="398"/>
      <c r="Q55" s="398">
        <v>3000000</v>
      </c>
      <c r="R55" s="359">
        <f t="shared" si="1"/>
        <v>10000000</v>
      </c>
    </row>
    <row r="56" spans="1:18" ht="39.75" customHeight="1" hidden="1">
      <c r="A56" s="371"/>
      <c r="B56" s="367" t="s">
        <v>563</v>
      </c>
      <c r="C56" s="420" t="s">
        <v>277</v>
      </c>
      <c r="D56" s="367" t="s">
        <v>563</v>
      </c>
      <c r="E56" s="412" t="s">
        <v>278</v>
      </c>
      <c r="F56" s="394">
        <f>F57</f>
        <v>0</v>
      </c>
      <c r="G56" s="374">
        <f>F56-J56</f>
        <v>0</v>
      </c>
      <c r="H56" s="394">
        <f aca="true" t="shared" si="15" ref="H56:Q56">H57</f>
        <v>0</v>
      </c>
      <c r="I56" s="394">
        <f t="shared" si="15"/>
        <v>0</v>
      </c>
      <c r="J56" s="394">
        <f t="shared" si="15"/>
        <v>0</v>
      </c>
      <c r="K56" s="394">
        <f t="shared" si="15"/>
        <v>0</v>
      </c>
      <c r="L56" s="394"/>
      <c r="M56" s="394"/>
      <c r="N56" s="376">
        <f t="shared" si="4"/>
        <v>0</v>
      </c>
      <c r="O56" s="394">
        <f t="shared" si="15"/>
        <v>0</v>
      </c>
      <c r="P56" s="394">
        <f t="shared" si="15"/>
        <v>0</v>
      </c>
      <c r="Q56" s="394">
        <f t="shared" si="15"/>
        <v>0</v>
      </c>
      <c r="R56" s="359">
        <f t="shared" si="1"/>
        <v>0</v>
      </c>
    </row>
    <row r="57" spans="1:18" ht="42" customHeight="1" hidden="1">
      <c r="A57" s="371"/>
      <c r="B57" s="418" t="s">
        <v>279</v>
      </c>
      <c r="C57" s="413" t="s">
        <v>280</v>
      </c>
      <c r="D57" s="419" t="s">
        <v>190</v>
      </c>
      <c r="E57" s="403" t="s">
        <v>573</v>
      </c>
      <c r="F57" s="394"/>
      <c r="G57" s="398"/>
      <c r="H57" s="398"/>
      <c r="I57" s="398"/>
      <c r="J57" s="398"/>
      <c r="K57" s="394"/>
      <c r="L57" s="394"/>
      <c r="M57" s="394"/>
      <c r="N57" s="376">
        <f t="shared" si="4"/>
        <v>0</v>
      </c>
      <c r="O57" s="394"/>
      <c r="P57" s="394"/>
      <c r="Q57" s="394"/>
      <c r="R57" s="359">
        <f t="shared" si="1"/>
        <v>0</v>
      </c>
    </row>
    <row r="58" spans="1:18" s="355" customFormat="1" ht="42" customHeight="1">
      <c r="A58" s="360"/>
      <c r="B58" s="498"/>
      <c r="C58" s="420" t="s">
        <v>277</v>
      </c>
      <c r="D58" s="499"/>
      <c r="E58" s="409" t="s">
        <v>662</v>
      </c>
      <c r="F58" s="394">
        <f>F59+F60</f>
        <v>55720</v>
      </c>
      <c r="G58" s="374">
        <f aca="true" t="shared" si="16" ref="G58:G67">F58-J58</f>
        <v>55720</v>
      </c>
      <c r="H58" s="394"/>
      <c r="I58" s="394"/>
      <c r="J58" s="394"/>
      <c r="K58" s="394">
        <f>K59+K60+K61</f>
        <v>50000</v>
      </c>
      <c r="L58" s="394"/>
      <c r="M58" s="394"/>
      <c r="N58" s="376">
        <f t="shared" si="4"/>
        <v>50000</v>
      </c>
      <c r="O58" s="394"/>
      <c r="P58" s="394"/>
      <c r="Q58" s="394"/>
      <c r="R58" s="359">
        <f t="shared" si="1"/>
        <v>105720</v>
      </c>
    </row>
    <row r="59" spans="1:18" s="355" customFormat="1" ht="42" customHeight="1">
      <c r="A59" s="360"/>
      <c r="B59" s="178" t="s">
        <v>279</v>
      </c>
      <c r="C59" s="138" t="s">
        <v>280</v>
      </c>
      <c r="D59" s="179" t="s">
        <v>190</v>
      </c>
      <c r="E59" s="77" t="s">
        <v>573</v>
      </c>
      <c r="F59" s="398">
        <v>30000</v>
      </c>
      <c r="G59" s="374">
        <f t="shared" si="16"/>
        <v>30000</v>
      </c>
      <c r="H59" s="394"/>
      <c r="I59" s="394"/>
      <c r="J59" s="394"/>
      <c r="K59" s="394"/>
      <c r="L59" s="394"/>
      <c r="M59" s="394"/>
      <c r="N59" s="376">
        <f t="shared" si="4"/>
        <v>0</v>
      </c>
      <c r="O59" s="394"/>
      <c r="P59" s="394"/>
      <c r="Q59" s="394"/>
      <c r="R59" s="359">
        <f t="shared" si="1"/>
        <v>30000</v>
      </c>
    </row>
    <row r="60" spans="1:18" ht="42" customHeight="1">
      <c r="A60" s="371"/>
      <c r="B60" s="418" t="s">
        <v>367</v>
      </c>
      <c r="C60" s="413" t="s">
        <v>661</v>
      </c>
      <c r="D60" s="419" t="s">
        <v>147</v>
      </c>
      <c r="E60" s="403" t="s">
        <v>663</v>
      </c>
      <c r="F60" s="398">
        <v>25720</v>
      </c>
      <c r="G60" s="374">
        <f t="shared" si="16"/>
        <v>25720</v>
      </c>
      <c r="H60" s="398"/>
      <c r="I60" s="398"/>
      <c r="J60" s="398"/>
      <c r="K60" s="394"/>
      <c r="L60" s="394"/>
      <c r="M60" s="394"/>
      <c r="N60" s="376">
        <f t="shared" si="4"/>
        <v>0</v>
      </c>
      <c r="O60" s="394"/>
      <c r="P60" s="394"/>
      <c r="Q60" s="394"/>
      <c r="R60" s="359">
        <f t="shared" si="1"/>
        <v>25720</v>
      </c>
    </row>
    <row r="61" spans="1:18" ht="199.5" customHeight="1">
      <c r="A61" s="371"/>
      <c r="B61" s="418" t="s">
        <v>368</v>
      </c>
      <c r="C61" s="413" t="s">
        <v>758</v>
      </c>
      <c r="D61" s="419" t="s">
        <v>147</v>
      </c>
      <c r="E61" s="403" t="s">
        <v>759</v>
      </c>
      <c r="F61" s="398"/>
      <c r="G61" s="374"/>
      <c r="H61" s="398"/>
      <c r="I61" s="398"/>
      <c r="J61" s="398"/>
      <c r="K61" s="394">
        <v>50000</v>
      </c>
      <c r="L61" s="394"/>
      <c r="M61" s="394"/>
      <c r="N61" s="376">
        <f t="shared" si="4"/>
        <v>50000</v>
      </c>
      <c r="O61" s="394"/>
      <c r="P61" s="394"/>
      <c r="Q61" s="394"/>
      <c r="R61" s="359">
        <f t="shared" si="1"/>
        <v>50000</v>
      </c>
    </row>
    <row r="62" spans="1:18" ht="62.25" customHeight="1">
      <c r="A62" s="371"/>
      <c r="B62" s="367" t="s">
        <v>563</v>
      </c>
      <c r="C62" s="420" t="s">
        <v>281</v>
      </c>
      <c r="D62" s="367" t="s">
        <v>563</v>
      </c>
      <c r="E62" s="412" t="s">
        <v>282</v>
      </c>
      <c r="F62" s="394">
        <f>F63+F64</f>
        <v>2162000</v>
      </c>
      <c r="G62" s="374">
        <f t="shared" si="16"/>
        <v>2162000</v>
      </c>
      <c r="H62" s="394">
        <f aca="true" t="shared" si="17" ref="H62:Q62">H63+H64</f>
        <v>1600000</v>
      </c>
      <c r="I62" s="394">
        <f t="shared" si="17"/>
        <v>32000</v>
      </c>
      <c r="J62" s="394">
        <f t="shared" si="17"/>
        <v>0</v>
      </c>
      <c r="K62" s="394">
        <f t="shared" si="17"/>
        <v>0</v>
      </c>
      <c r="L62" s="394">
        <f t="shared" si="17"/>
        <v>0</v>
      </c>
      <c r="M62" s="394">
        <f t="shared" si="17"/>
        <v>0</v>
      </c>
      <c r="N62" s="376">
        <f t="shared" si="4"/>
        <v>0</v>
      </c>
      <c r="O62" s="394">
        <f t="shared" si="17"/>
        <v>0</v>
      </c>
      <c r="P62" s="394">
        <f t="shared" si="17"/>
        <v>0</v>
      </c>
      <c r="Q62" s="394">
        <f t="shared" si="17"/>
        <v>0</v>
      </c>
      <c r="R62" s="359">
        <f t="shared" si="1"/>
        <v>2162000</v>
      </c>
    </row>
    <row r="63" spans="1:18" ht="60" customHeight="1">
      <c r="A63" s="371"/>
      <c r="B63" s="418" t="s">
        <v>373</v>
      </c>
      <c r="C63" s="372" t="s">
        <v>283</v>
      </c>
      <c r="D63" s="372" t="s">
        <v>191</v>
      </c>
      <c r="E63" s="421" t="s">
        <v>284</v>
      </c>
      <c r="F63" s="394">
        <v>60000</v>
      </c>
      <c r="G63" s="374">
        <f t="shared" si="16"/>
        <v>60000</v>
      </c>
      <c r="H63" s="398"/>
      <c r="I63" s="398"/>
      <c r="J63" s="398"/>
      <c r="K63" s="398"/>
      <c r="L63" s="398"/>
      <c r="M63" s="398"/>
      <c r="N63" s="376">
        <f t="shared" si="4"/>
        <v>0</v>
      </c>
      <c r="O63" s="398"/>
      <c r="P63" s="398"/>
      <c r="Q63" s="398"/>
      <c r="R63" s="359">
        <f t="shared" si="1"/>
        <v>60000</v>
      </c>
    </row>
    <row r="64" spans="1:18" ht="60" customHeight="1">
      <c r="A64" s="371"/>
      <c r="B64" s="418" t="s">
        <v>369</v>
      </c>
      <c r="C64" s="372" t="s">
        <v>457</v>
      </c>
      <c r="D64" s="76" t="s">
        <v>191</v>
      </c>
      <c r="E64" s="180" t="s">
        <v>458</v>
      </c>
      <c r="F64" s="394">
        <v>2102000</v>
      </c>
      <c r="G64" s="374">
        <f t="shared" si="16"/>
        <v>2102000</v>
      </c>
      <c r="H64" s="398">
        <v>1600000</v>
      </c>
      <c r="I64" s="398">
        <v>32000</v>
      </c>
      <c r="J64" s="398"/>
      <c r="K64" s="398"/>
      <c r="L64" s="398"/>
      <c r="M64" s="398"/>
      <c r="N64" s="376">
        <f t="shared" si="4"/>
        <v>0</v>
      </c>
      <c r="O64" s="398"/>
      <c r="P64" s="398"/>
      <c r="Q64" s="398"/>
      <c r="R64" s="359">
        <f t="shared" si="1"/>
        <v>2102000</v>
      </c>
    </row>
    <row r="65" spans="1:18" s="355" customFormat="1" ht="33" customHeight="1">
      <c r="A65" s="360"/>
      <c r="B65" s="498"/>
      <c r="C65" s="366" t="s">
        <v>24</v>
      </c>
      <c r="D65" s="366"/>
      <c r="E65" s="719" t="s">
        <v>25</v>
      </c>
      <c r="F65" s="394">
        <f>F66+F67</f>
        <v>130000</v>
      </c>
      <c r="G65" s="374">
        <f t="shared" si="16"/>
        <v>130000</v>
      </c>
      <c r="H65" s="394"/>
      <c r="I65" s="394"/>
      <c r="J65" s="394"/>
      <c r="K65" s="394"/>
      <c r="L65" s="394"/>
      <c r="M65" s="394"/>
      <c r="N65" s="376">
        <f t="shared" si="4"/>
        <v>0</v>
      </c>
      <c r="O65" s="394"/>
      <c r="P65" s="394"/>
      <c r="Q65" s="394"/>
      <c r="R65" s="359">
        <f t="shared" si="1"/>
        <v>130000</v>
      </c>
    </row>
    <row r="66" spans="1:18" ht="60" customHeight="1">
      <c r="A66" s="371"/>
      <c r="B66" s="418" t="s">
        <v>370</v>
      </c>
      <c r="C66" s="372" t="s">
        <v>26</v>
      </c>
      <c r="D66" s="372" t="s">
        <v>27</v>
      </c>
      <c r="E66" s="421" t="s">
        <v>28</v>
      </c>
      <c r="F66" s="394">
        <v>50000</v>
      </c>
      <c r="G66" s="374">
        <f t="shared" si="16"/>
        <v>50000</v>
      </c>
      <c r="H66" s="398"/>
      <c r="I66" s="398"/>
      <c r="J66" s="398"/>
      <c r="K66" s="398"/>
      <c r="L66" s="398"/>
      <c r="M66" s="398"/>
      <c r="N66" s="376">
        <f t="shared" si="4"/>
        <v>0</v>
      </c>
      <c r="O66" s="398"/>
      <c r="P66" s="398"/>
      <c r="Q66" s="398"/>
      <c r="R66" s="359">
        <f t="shared" si="1"/>
        <v>50000</v>
      </c>
    </row>
    <row r="67" spans="1:18" ht="37.5" customHeight="1">
      <c r="A67" s="371"/>
      <c r="B67" s="418" t="s">
        <v>371</v>
      </c>
      <c r="C67" s="372" t="s">
        <v>6</v>
      </c>
      <c r="D67" s="76" t="s">
        <v>27</v>
      </c>
      <c r="E67" s="133" t="s">
        <v>7</v>
      </c>
      <c r="F67" s="394">
        <v>80000</v>
      </c>
      <c r="G67" s="374">
        <f t="shared" si="16"/>
        <v>80000</v>
      </c>
      <c r="H67" s="398"/>
      <c r="I67" s="398"/>
      <c r="J67" s="398"/>
      <c r="K67" s="398"/>
      <c r="L67" s="398"/>
      <c r="M67" s="398"/>
      <c r="N67" s="376"/>
      <c r="O67" s="398"/>
      <c r="P67" s="398"/>
      <c r="Q67" s="398"/>
      <c r="R67" s="359">
        <f t="shared" si="1"/>
        <v>80000</v>
      </c>
    </row>
    <row r="68" spans="1:18" s="355" customFormat="1" ht="44.25" customHeight="1">
      <c r="A68" s="360"/>
      <c r="B68" s="367" t="s">
        <v>563</v>
      </c>
      <c r="C68" s="422" t="s">
        <v>290</v>
      </c>
      <c r="D68" s="367" t="s">
        <v>563</v>
      </c>
      <c r="E68" s="423" t="s">
        <v>291</v>
      </c>
      <c r="F68" s="369">
        <f>F69</f>
        <v>0</v>
      </c>
      <c r="G68" s="369">
        <f aca="true" t="shared" si="18" ref="G68:Q68">G69</f>
        <v>0</v>
      </c>
      <c r="H68" s="369">
        <f t="shared" si="18"/>
        <v>0</v>
      </c>
      <c r="I68" s="369">
        <f t="shared" si="18"/>
        <v>0</v>
      </c>
      <c r="J68" s="369">
        <f t="shared" si="18"/>
        <v>0</v>
      </c>
      <c r="K68" s="369">
        <f t="shared" si="18"/>
        <v>56000</v>
      </c>
      <c r="L68" s="369">
        <f t="shared" si="18"/>
        <v>0</v>
      </c>
      <c r="M68" s="369">
        <f t="shared" si="18"/>
        <v>0</v>
      </c>
      <c r="N68" s="370">
        <f t="shared" si="4"/>
        <v>56000</v>
      </c>
      <c r="O68" s="369">
        <f t="shared" si="18"/>
        <v>0</v>
      </c>
      <c r="P68" s="369">
        <f t="shared" si="18"/>
        <v>0</v>
      </c>
      <c r="Q68" s="369">
        <f t="shared" si="18"/>
        <v>0</v>
      </c>
      <c r="R68" s="359">
        <f t="shared" si="1"/>
        <v>56000</v>
      </c>
    </row>
    <row r="69" spans="1:18" ht="42.75" customHeight="1">
      <c r="A69" s="371"/>
      <c r="B69" s="372" t="s">
        <v>372</v>
      </c>
      <c r="C69" s="372" t="s">
        <v>594</v>
      </c>
      <c r="D69" s="372" t="s">
        <v>574</v>
      </c>
      <c r="E69" s="373" t="s">
        <v>595</v>
      </c>
      <c r="F69" s="369"/>
      <c r="G69" s="374"/>
      <c r="H69" s="374"/>
      <c r="I69" s="374"/>
      <c r="J69" s="374"/>
      <c r="K69" s="369">
        <v>56000</v>
      </c>
      <c r="L69" s="369"/>
      <c r="M69" s="369"/>
      <c r="N69" s="376">
        <f t="shared" si="4"/>
        <v>56000</v>
      </c>
      <c r="O69" s="374"/>
      <c r="P69" s="374"/>
      <c r="Q69" s="374"/>
      <c r="R69" s="359">
        <f t="shared" si="1"/>
        <v>56000</v>
      </c>
    </row>
    <row r="70" spans="1:18" ht="61.5" customHeight="1">
      <c r="A70" s="424"/>
      <c r="B70" s="135" t="s">
        <v>308</v>
      </c>
      <c r="C70" s="135"/>
      <c r="D70" s="135"/>
      <c r="E70" s="132" t="s">
        <v>293</v>
      </c>
      <c r="F70" s="425">
        <f>F71</f>
        <v>112503125</v>
      </c>
      <c r="G70" s="425">
        <f aca="true" t="shared" si="19" ref="G70:Q70">G71</f>
        <v>112503125</v>
      </c>
      <c r="H70" s="425">
        <f t="shared" si="19"/>
        <v>77241632</v>
      </c>
      <c r="I70" s="425">
        <f t="shared" si="19"/>
        <v>11747330</v>
      </c>
      <c r="J70" s="425">
        <f t="shared" si="19"/>
        <v>0</v>
      </c>
      <c r="K70" s="425">
        <f t="shared" si="19"/>
        <v>2208913</v>
      </c>
      <c r="L70" s="425">
        <f t="shared" si="19"/>
        <v>1498913</v>
      </c>
      <c r="M70" s="425">
        <f t="shared" si="19"/>
        <v>1498913</v>
      </c>
      <c r="N70" s="718">
        <f t="shared" si="4"/>
        <v>710000</v>
      </c>
      <c r="O70" s="425">
        <f t="shared" si="19"/>
        <v>0</v>
      </c>
      <c r="P70" s="425">
        <f t="shared" si="19"/>
        <v>0</v>
      </c>
      <c r="Q70" s="425">
        <f t="shared" si="19"/>
        <v>1498913</v>
      </c>
      <c r="R70" s="359">
        <f t="shared" si="1"/>
        <v>114712038</v>
      </c>
    </row>
    <row r="71" spans="1:18" ht="55.5" customHeight="1">
      <c r="A71" s="371"/>
      <c r="B71" s="361" t="s">
        <v>309</v>
      </c>
      <c r="C71" s="361"/>
      <c r="D71" s="361"/>
      <c r="E71" s="426" t="s">
        <v>293</v>
      </c>
      <c r="F71" s="427">
        <f>F72+F74+F94+F99+F105</f>
        <v>112503125</v>
      </c>
      <c r="G71" s="427">
        <f>G72+G74+G94+G99+G105</f>
        <v>112503125</v>
      </c>
      <c r="H71" s="427">
        <f>H72+H74+H94+H99+H105</f>
        <v>77241632</v>
      </c>
      <c r="I71" s="427">
        <f>I72+I74+I94+I99+I105</f>
        <v>11747330</v>
      </c>
      <c r="J71" s="427">
        <f>J72+J74+J94+J99+J105</f>
        <v>0</v>
      </c>
      <c r="K71" s="427">
        <f aca="true" t="shared" si="20" ref="K71:R71">K72+K74+K94+K99+K105+K108</f>
        <v>2208913</v>
      </c>
      <c r="L71" s="427">
        <f t="shared" si="20"/>
        <v>1498913</v>
      </c>
      <c r="M71" s="427">
        <f t="shared" si="20"/>
        <v>1498913</v>
      </c>
      <c r="N71" s="718">
        <f t="shared" si="4"/>
        <v>710000</v>
      </c>
      <c r="O71" s="427">
        <f t="shared" si="20"/>
        <v>0</v>
      </c>
      <c r="P71" s="427">
        <f t="shared" si="20"/>
        <v>0</v>
      </c>
      <c r="Q71" s="427">
        <f t="shared" si="20"/>
        <v>1498913</v>
      </c>
      <c r="R71" s="428">
        <f t="shared" si="20"/>
        <v>114712038</v>
      </c>
    </row>
    <row r="72" spans="1:18" ht="34.5" customHeight="1">
      <c r="A72" s="371"/>
      <c r="B72" s="365" t="s">
        <v>563</v>
      </c>
      <c r="C72" s="366" t="s">
        <v>564</v>
      </c>
      <c r="D72" s="365" t="s">
        <v>563</v>
      </c>
      <c r="E72" s="368" t="s">
        <v>511</v>
      </c>
      <c r="F72" s="429">
        <f>F73</f>
        <v>1029300</v>
      </c>
      <c r="G72" s="374">
        <f aca="true" t="shared" si="21" ref="G72:G78">F72-J72</f>
        <v>1029300</v>
      </c>
      <c r="H72" s="429">
        <f aca="true" t="shared" si="22" ref="H72:Q72">H73</f>
        <v>811000</v>
      </c>
      <c r="I72" s="430">
        <f t="shared" si="22"/>
        <v>0</v>
      </c>
      <c r="J72" s="429">
        <f t="shared" si="22"/>
        <v>0</v>
      </c>
      <c r="K72" s="429">
        <f t="shared" si="22"/>
        <v>0</v>
      </c>
      <c r="L72" s="429"/>
      <c r="M72" s="429"/>
      <c r="N72" s="376">
        <f t="shared" si="4"/>
        <v>0</v>
      </c>
      <c r="O72" s="429">
        <f t="shared" si="22"/>
        <v>0</v>
      </c>
      <c r="P72" s="429">
        <f t="shared" si="22"/>
        <v>0</v>
      </c>
      <c r="Q72" s="429">
        <f t="shared" si="22"/>
        <v>0</v>
      </c>
      <c r="R72" s="359">
        <f t="shared" si="1"/>
        <v>1029300</v>
      </c>
    </row>
    <row r="73" spans="1:18" ht="79.5" customHeight="1">
      <c r="A73" s="371"/>
      <c r="B73" s="372" t="s">
        <v>310</v>
      </c>
      <c r="C73" s="372" t="s">
        <v>311</v>
      </c>
      <c r="D73" s="372" t="s">
        <v>183</v>
      </c>
      <c r="E73" s="373" t="s">
        <v>705</v>
      </c>
      <c r="F73" s="429">
        <v>1029300</v>
      </c>
      <c r="G73" s="374">
        <f t="shared" si="21"/>
        <v>1029300</v>
      </c>
      <c r="H73" s="395">
        <v>811000</v>
      </c>
      <c r="I73" s="431"/>
      <c r="J73" s="429"/>
      <c r="K73" s="395"/>
      <c r="L73" s="395"/>
      <c r="M73" s="395"/>
      <c r="N73" s="376">
        <f t="shared" si="4"/>
        <v>0</v>
      </c>
      <c r="O73" s="395"/>
      <c r="P73" s="395"/>
      <c r="Q73" s="395"/>
      <c r="R73" s="359">
        <f t="shared" si="1"/>
        <v>1029300</v>
      </c>
    </row>
    <row r="74" spans="1:18" ht="27" customHeight="1">
      <c r="A74" s="371"/>
      <c r="B74" s="365" t="s">
        <v>563</v>
      </c>
      <c r="C74" s="366" t="s">
        <v>526</v>
      </c>
      <c r="D74" s="365" t="s">
        <v>563</v>
      </c>
      <c r="E74" s="368" t="s">
        <v>527</v>
      </c>
      <c r="F74" s="429">
        <f>F75+F76+F78+F84+F86+F89+F92+F93</f>
        <v>108924817</v>
      </c>
      <c r="G74" s="369">
        <f t="shared" si="21"/>
        <v>108924817</v>
      </c>
      <c r="H74" s="429">
        <f>H75+H76+H78+H84+H86+H89+H92+H93</f>
        <v>75212632</v>
      </c>
      <c r="I74" s="429">
        <f>I75+I76+I78+I84+I86+I89+I92+I93</f>
        <v>11184322</v>
      </c>
      <c r="J74" s="429">
        <f>J75+J76+J84+J85+J86</f>
        <v>0</v>
      </c>
      <c r="K74" s="429">
        <f>K75+K76+K78+K84+K86+K89+K92+K93</f>
        <v>2208913</v>
      </c>
      <c r="L74" s="429">
        <f>L75+L76+L78+L84+L86+L89+L92+L93</f>
        <v>1498913</v>
      </c>
      <c r="M74" s="429">
        <f>M75+M76+M78+M84+M86+M89+M92+M93</f>
        <v>1498913</v>
      </c>
      <c r="N74" s="376">
        <f t="shared" si="4"/>
        <v>710000</v>
      </c>
      <c r="O74" s="429">
        <f>O75+O76+O78+O84+O86+O89+O92+O93</f>
        <v>0</v>
      </c>
      <c r="P74" s="429">
        <f>P75+P76+P78+P84+P86+P89+P92+P93</f>
        <v>0</v>
      </c>
      <c r="Q74" s="429">
        <f>Q75+Q76+Q78+Q84+Q86+Q89+Q92+Q93</f>
        <v>1498913</v>
      </c>
      <c r="R74" s="359">
        <f t="shared" si="1"/>
        <v>111133730</v>
      </c>
    </row>
    <row r="75" spans="1:18" ht="33.75" customHeight="1">
      <c r="A75" s="371"/>
      <c r="B75" s="389" t="s">
        <v>484</v>
      </c>
      <c r="C75" s="389" t="s">
        <v>303</v>
      </c>
      <c r="D75" s="389" t="s">
        <v>294</v>
      </c>
      <c r="E75" s="403" t="s">
        <v>485</v>
      </c>
      <c r="F75" s="394">
        <v>9308271</v>
      </c>
      <c r="G75" s="374">
        <f t="shared" si="21"/>
        <v>9308271</v>
      </c>
      <c r="H75" s="398">
        <v>5465500</v>
      </c>
      <c r="I75" s="398">
        <v>1515871</v>
      </c>
      <c r="J75" s="432"/>
      <c r="K75" s="394">
        <v>604127</v>
      </c>
      <c r="L75" s="394">
        <v>354127</v>
      </c>
      <c r="M75" s="394">
        <v>354127</v>
      </c>
      <c r="N75" s="376">
        <f t="shared" si="4"/>
        <v>250000</v>
      </c>
      <c r="O75" s="398">
        <v>0</v>
      </c>
      <c r="P75" s="398"/>
      <c r="Q75" s="396">
        <v>354127</v>
      </c>
      <c r="R75" s="359">
        <f t="shared" si="1"/>
        <v>9912398</v>
      </c>
    </row>
    <row r="76" spans="1:18" s="355" customFormat="1" ht="76.5" customHeight="1">
      <c r="A76" s="360"/>
      <c r="B76" s="400" t="s">
        <v>486</v>
      </c>
      <c r="C76" s="400" t="s">
        <v>528</v>
      </c>
      <c r="D76" s="365" t="s">
        <v>563</v>
      </c>
      <c r="E76" s="409" t="s">
        <v>689</v>
      </c>
      <c r="F76" s="394">
        <f>F77</f>
        <v>30871405</v>
      </c>
      <c r="G76" s="369">
        <f t="shared" si="21"/>
        <v>30871405</v>
      </c>
      <c r="H76" s="394">
        <f>H77</f>
        <v>14154500</v>
      </c>
      <c r="I76" s="394">
        <f>I77</f>
        <v>9189730</v>
      </c>
      <c r="J76" s="442"/>
      <c r="K76" s="394">
        <f>K77</f>
        <v>1511606</v>
      </c>
      <c r="L76" s="394">
        <f>L77</f>
        <v>1061606</v>
      </c>
      <c r="M76" s="394">
        <f>M77</f>
        <v>1061606</v>
      </c>
      <c r="N76" s="376">
        <f t="shared" si="4"/>
        <v>450000</v>
      </c>
      <c r="O76" s="394">
        <f>O77</f>
        <v>0</v>
      </c>
      <c r="P76" s="394">
        <f>P77</f>
        <v>0</v>
      </c>
      <c r="Q76" s="394">
        <f>Q77</f>
        <v>1061606</v>
      </c>
      <c r="R76" s="359">
        <f>F76+K76</f>
        <v>32383011</v>
      </c>
    </row>
    <row r="77" spans="1:18" s="557" customFormat="1" ht="47.25" customHeight="1">
      <c r="A77" s="548"/>
      <c r="B77" s="549" t="s">
        <v>690</v>
      </c>
      <c r="C77" s="549" t="s">
        <v>691</v>
      </c>
      <c r="D77" s="549" t="s">
        <v>295</v>
      </c>
      <c r="E77" s="558" t="s">
        <v>692</v>
      </c>
      <c r="F77" s="560">
        <v>30871405</v>
      </c>
      <c r="G77" s="559">
        <f t="shared" si="21"/>
        <v>30871405</v>
      </c>
      <c r="H77" s="551">
        <v>14154500</v>
      </c>
      <c r="I77" s="560">
        <v>9189730</v>
      </c>
      <c r="J77" s="560"/>
      <c r="K77" s="554">
        <v>1511606</v>
      </c>
      <c r="L77" s="553">
        <v>1061606</v>
      </c>
      <c r="M77" s="553">
        <v>1061606</v>
      </c>
      <c r="N77" s="376">
        <f t="shared" si="4"/>
        <v>450000</v>
      </c>
      <c r="O77" s="554"/>
      <c r="P77" s="554"/>
      <c r="Q77" s="555">
        <v>1061606</v>
      </c>
      <c r="R77" s="359">
        <f>F77+K77</f>
        <v>32383011</v>
      </c>
    </row>
    <row r="78" spans="1:18" ht="63.75" customHeight="1">
      <c r="A78" s="371"/>
      <c r="B78" s="400" t="s">
        <v>693</v>
      </c>
      <c r="C78" s="400" t="s">
        <v>300</v>
      </c>
      <c r="D78" s="365" t="s">
        <v>563</v>
      </c>
      <c r="E78" s="409" t="s">
        <v>694</v>
      </c>
      <c r="F78" s="551">
        <f>F80</f>
        <v>57523100</v>
      </c>
      <c r="G78" s="559">
        <f t="shared" si="21"/>
        <v>57523100</v>
      </c>
      <c r="H78" s="551">
        <f aca="true" t="shared" si="23" ref="H78:M78">H80</f>
        <v>47150082</v>
      </c>
      <c r="I78" s="551">
        <f t="shared" si="23"/>
        <v>0</v>
      </c>
      <c r="J78" s="551">
        <f t="shared" si="23"/>
        <v>0</v>
      </c>
      <c r="K78" s="551">
        <f t="shared" si="23"/>
        <v>0</v>
      </c>
      <c r="L78" s="551">
        <f t="shared" si="23"/>
        <v>0</v>
      </c>
      <c r="M78" s="551">
        <f t="shared" si="23"/>
        <v>0</v>
      </c>
      <c r="N78" s="376">
        <f t="shared" si="4"/>
        <v>0</v>
      </c>
      <c r="O78" s="551">
        <f>O80</f>
        <v>0</v>
      </c>
      <c r="P78" s="551">
        <f>P80</f>
        <v>0</v>
      </c>
      <c r="Q78" s="551">
        <f>Q80</f>
        <v>0</v>
      </c>
      <c r="R78" s="437">
        <f t="shared" si="1"/>
        <v>57523100</v>
      </c>
    </row>
    <row r="79" spans="1:18" ht="174.75" customHeight="1" hidden="1">
      <c r="A79" s="371"/>
      <c r="B79" s="433" t="s">
        <v>486</v>
      </c>
      <c r="C79" s="433" t="s">
        <v>528</v>
      </c>
      <c r="D79" s="433" t="s">
        <v>295</v>
      </c>
      <c r="E79" s="434" t="s">
        <v>415</v>
      </c>
      <c r="F79" s="435"/>
      <c r="G79" s="435"/>
      <c r="H79" s="435"/>
      <c r="I79" s="436"/>
      <c r="J79" s="435"/>
      <c r="K79" s="394"/>
      <c r="L79" s="394"/>
      <c r="M79" s="394"/>
      <c r="N79" s="376">
        <f aca="true" t="shared" si="24" ref="N79:N143">K79-Q79</f>
        <v>0</v>
      </c>
      <c r="O79" s="398"/>
      <c r="P79" s="398"/>
      <c r="Q79" s="396"/>
      <c r="R79" s="359"/>
    </row>
    <row r="80" spans="1:18" ht="53.25" customHeight="1">
      <c r="A80" s="371"/>
      <c r="B80" s="549" t="s">
        <v>695</v>
      </c>
      <c r="C80" s="549" t="s">
        <v>696</v>
      </c>
      <c r="D80" s="549" t="s">
        <v>295</v>
      </c>
      <c r="E80" s="558" t="s">
        <v>692</v>
      </c>
      <c r="F80" s="551">
        <v>57523100</v>
      </c>
      <c r="G80" s="559">
        <f>F80-J80</f>
        <v>57523100</v>
      </c>
      <c r="H80" s="551">
        <v>47150082</v>
      </c>
      <c r="I80" s="551"/>
      <c r="J80" s="551"/>
      <c r="K80" s="551"/>
      <c r="L80" s="551"/>
      <c r="M80" s="551"/>
      <c r="N80" s="559">
        <f t="shared" si="24"/>
        <v>0</v>
      </c>
      <c r="O80" s="551"/>
      <c r="P80" s="551"/>
      <c r="Q80" s="551"/>
      <c r="R80" s="359">
        <f>F80+K80</f>
        <v>57523100</v>
      </c>
    </row>
    <row r="81" spans="1:18" ht="174.75" customHeight="1" hidden="1">
      <c r="A81" s="371"/>
      <c r="B81" s="549" t="s">
        <v>486</v>
      </c>
      <c r="C81" s="549" t="s">
        <v>528</v>
      </c>
      <c r="D81" s="549" t="s">
        <v>295</v>
      </c>
      <c r="E81" s="550" t="s">
        <v>416</v>
      </c>
      <c r="F81" s="551"/>
      <c r="G81" s="551"/>
      <c r="H81" s="551"/>
      <c r="I81" s="552"/>
      <c r="J81" s="551"/>
      <c r="K81" s="553"/>
      <c r="L81" s="553"/>
      <c r="M81" s="394"/>
      <c r="N81" s="376">
        <f t="shared" si="24"/>
        <v>0</v>
      </c>
      <c r="O81" s="398"/>
      <c r="P81" s="398"/>
      <c r="Q81" s="396"/>
      <c r="R81" s="359">
        <f t="shared" si="1"/>
        <v>0</v>
      </c>
    </row>
    <row r="82" spans="1:18" ht="174.75" customHeight="1" hidden="1">
      <c r="A82" s="371"/>
      <c r="B82" s="549"/>
      <c r="C82" s="549"/>
      <c r="D82" s="549"/>
      <c r="E82" s="550"/>
      <c r="F82" s="551"/>
      <c r="G82" s="551">
        <f>F82-J82</f>
        <v>0</v>
      </c>
      <c r="H82" s="551"/>
      <c r="I82" s="552"/>
      <c r="J82" s="551"/>
      <c r="K82" s="553"/>
      <c r="L82" s="553"/>
      <c r="M82" s="394"/>
      <c r="N82" s="376">
        <f t="shared" si="24"/>
        <v>0</v>
      </c>
      <c r="O82" s="398"/>
      <c r="P82" s="398"/>
      <c r="Q82" s="396"/>
      <c r="R82" s="359">
        <f t="shared" si="1"/>
        <v>0</v>
      </c>
    </row>
    <row r="83" spans="1:18" s="557" customFormat="1" ht="174.75" customHeight="1" hidden="1">
      <c r="A83" s="548"/>
      <c r="B83" s="549"/>
      <c r="C83" s="549"/>
      <c r="D83" s="549"/>
      <c r="E83" s="550"/>
      <c r="F83" s="551"/>
      <c r="G83" s="551">
        <f>F83-J83</f>
        <v>0</v>
      </c>
      <c r="H83" s="551"/>
      <c r="I83" s="552"/>
      <c r="J83" s="551"/>
      <c r="K83" s="553"/>
      <c r="L83" s="553"/>
      <c r="M83" s="553"/>
      <c r="N83" s="376">
        <f t="shared" si="24"/>
        <v>0</v>
      </c>
      <c r="O83" s="554"/>
      <c r="P83" s="554"/>
      <c r="Q83" s="555"/>
      <c r="R83" s="556">
        <f t="shared" si="1"/>
        <v>0</v>
      </c>
    </row>
    <row r="84" spans="1:18" ht="59.25" customHeight="1">
      <c r="A84" s="371"/>
      <c r="B84" s="414" t="s">
        <v>688</v>
      </c>
      <c r="C84" s="414" t="s">
        <v>301</v>
      </c>
      <c r="D84" s="414" t="s">
        <v>305</v>
      </c>
      <c r="E84" s="561" t="s">
        <v>134</v>
      </c>
      <c r="F84" s="553">
        <v>4612660</v>
      </c>
      <c r="G84" s="559">
        <f>F84-J84</f>
        <v>4612660</v>
      </c>
      <c r="H84" s="554">
        <v>3548000</v>
      </c>
      <c r="I84" s="554">
        <v>118560</v>
      </c>
      <c r="J84" s="551"/>
      <c r="K84" s="553">
        <v>10000</v>
      </c>
      <c r="L84" s="553"/>
      <c r="M84" s="394"/>
      <c r="N84" s="376">
        <f t="shared" si="24"/>
        <v>10000</v>
      </c>
      <c r="O84" s="398"/>
      <c r="P84" s="398"/>
      <c r="Q84" s="396"/>
      <c r="R84" s="359">
        <f aca="true" t="shared" si="25" ref="R84:R127">F84+K84</f>
        <v>4622660</v>
      </c>
    </row>
    <row r="85" spans="1:18" ht="39.75" customHeight="1" hidden="1">
      <c r="A85" s="371"/>
      <c r="B85" s="414" t="s">
        <v>487</v>
      </c>
      <c r="C85" s="414" t="s">
        <v>489</v>
      </c>
      <c r="D85" s="414" t="s">
        <v>296</v>
      </c>
      <c r="E85" s="561" t="s">
        <v>135</v>
      </c>
      <c r="F85" s="553"/>
      <c r="G85" s="559">
        <f>F85-J85</f>
        <v>0</v>
      </c>
      <c r="H85" s="554"/>
      <c r="I85" s="562"/>
      <c r="J85" s="555"/>
      <c r="K85" s="553"/>
      <c r="L85" s="553"/>
      <c r="M85" s="394"/>
      <c r="N85" s="376">
        <f t="shared" si="24"/>
        <v>0</v>
      </c>
      <c r="O85" s="398"/>
      <c r="P85" s="398"/>
      <c r="Q85" s="396"/>
      <c r="R85" s="359">
        <f t="shared" si="25"/>
        <v>0</v>
      </c>
    </row>
    <row r="86" spans="1:18" s="441" customFormat="1" ht="56.25" customHeight="1">
      <c r="A86" s="439"/>
      <c r="B86" s="563" t="s">
        <v>672</v>
      </c>
      <c r="C86" s="563" t="s">
        <v>674</v>
      </c>
      <c r="D86" s="563" t="s">
        <v>563</v>
      </c>
      <c r="E86" s="564" t="s">
        <v>491</v>
      </c>
      <c r="F86" s="553">
        <f>F87+F88</f>
        <v>3981441</v>
      </c>
      <c r="G86" s="553">
        <f aca="true" t="shared" si="26" ref="G86:Q86">G87+G88</f>
        <v>3981441</v>
      </c>
      <c r="H86" s="553">
        <f t="shared" si="26"/>
        <v>2900000</v>
      </c>
      <c r="I86" s="553">
        <f t="shared" si="26"/>
        <v>284201</v>
      </c>
      <c r="J86" s="553">
        <f t="shared" si="26"/>
        <v>0</v>
      </c>
      <c r="K86" s="553">
        <f t="shared" si="26"/>
        <v>0</v>
      </c>
      <c r="L86" s="553"/>
      <c r="M86" s="394"/>
      <c r="N86" s="376">
        <f t="shared" si="24"/>
        <v>0</v>
      </c>
      <c r="O86" s="394">
        <f t="shared" si="26"/>
        <v>0</v>
      </c>
      <c r="P86" s="394">
        <f t="shared" si="26"/>
        <v>0</v>
      </c>
      <c r="Q86" s="394">
        <f t="shared" si="26"/>
        <v>0</v>
      </c>
      <c r="R86" s="359">
        <f t="shared" si="25"/>
        <v>3981441</v>
      </c>
    </row>
    <row r="87" spans="1:18" s="441" customFormat="1" ht="41.25" customHeight="1">
      <c r="A87" s="439"/>
      <c r="B87" s="414" t="s">
        <v>673</v>
      </c>
      <c r="C87" s="515" t="s">
        <v>675</v>
      </c>
      <c r="D87" s="414" t="s">
        <v>296</v>
      </c>
      <c r="E87" s="565" t="s">
        <v>154</v>
      </c>
      <c r="F87" s="553">
        <v>3974201</v>
      </c>
      <c r="G87" s="559">
        <f aca="true" t="shared" si="27" ref="G87:G104">F87-J87</f>
        <v>3974201</v>
      </c>
      <c r="H87" s="554">
        <v>2900000</v>
      </c>
      <c r="I87" s="554">
        <v>284201</v>
      </c>
      <c r="J87" s="560"/>
      <c r="K87" s="566"/>
      <c r="L87" s="566"/>
      <c r="M87" s="429"/>
      <c r="N87" s="376">
        <f t="shared" si="24"/>
        <v>0</v>
      </c>
      <c r="O87" s="395"/>
      <c r="P87" s="395"/>
      <c r="Q87" s="395"/>
      <c r="R87" s="437">
        <f t="shared" si="25"/>
        <v>3974201</v>
      </c>
    </row>
    <row r="88" spans="1:18" s="441" customFormat="1" ht="36.75" customHeight="1">
      <c r="A88" s="439"/>
      <c r="B88" s="414" t="s">
        <v>676</v>
      </c>
      <c r="C88" s="515" t="s">
        <v>677</v>
      </c>
      <c r="D88" s="414" t="s">
        <v>296</v>
      </c>
      <c r="E88" s="516" t="s">
        <v>577</v>
      </c>
      <c r="F88" s="553">
        <v>7240</v>
      </c>
      <c r="G88" s="559">
        <f t="shared" si="27"/>
        <v>7240</v>
      </c>
      <c r="H88" s="562"/>
      <c r="I88" s="562"/>
      <c r="J88" s="560"/>
      <c r="K88" s="566"/>
      <c r="L88" s="566"/>
      <c r="M88" s="429"/>
      <c r="N88" s="376">
        <f t="shared" si="24"/>
        <v>0</v>
      </c>
      <c r="O88" s="395"/>
      <c r="P88" s="395"/>
      <c r="Q88" s="395"/>
      <c r="R88" s="359">
        <f t="shared" si="25"/>
        <v>7240</v>
      </c>
    </row>
    <row r="89" spans="1:18" s="441" customFormat="1" ht="50.25" customHeight="1">
      <c r="A89" s="439"/>
      <c r="B89" s="567" t="s">
        <v>487</v>
      </c>
      <c r="C89" s="568" t="s">
        <v>489</v>
      </c>
      <c r="D89" s="569" t="s">
        <v>563</v>
      </c>
      <c r="E89" s="570" t="s">
        <v>447</v>
      </c>
      <c r="F89" s="553">
        <f>F90+F91</f>
        <v>1430280</v>
      </c>
      <c r="G89" s="556">
        <f t="shared" si="27"/>
        <v>1430280</v>
      </c>
      <c r="H89" s="553">
        <f aca="true" t="shared" si="28" ref="H89:M89">H90+H91</f>
        <v>1051115</v>
      </c>
      <c r="I89" s="553">
        <f t="shared" si="28"/>
        <v>64360</v>
      </c>
      <c r="J89" s="553">
        <f t="shared" si="28"/>
        <v>0</v>
      </c>
      <c r="K89" s="553">
        <f t="shared" si="28"/>
        <v>0</v>
      </c>
      <c r="L89" s="553">
        <f t="shared" si="28"/>
        <v>0</v>
      </c>
      <c r="M89" s="553">
        <f t="shared" si="28"/>
        <v>0</v>
      </c>
      <c r="N89" s="376">
        <f t="shared" si="24"/>
        <v>0</v>
      </c>
      <c r="O89" s="553">
        <f>O90+O91</f>
        <v>0</v>
      </c>
      <c r="P89" s="553">
        <f>P90+P91</f>
        <v>0</v>
      </c>
      <c r="Q89" s="553">
        <f>Q90+Q91</f>
        <v>0</v>
      </c>
      <c r="R89" s="437">
        <f t="shared" si="25"/>
        <v>1430280</v>
      </c>
    </row>
    <row r="90" spans="1:18" s="441" customFormat="1" ht="66.75" customHeight="1">
      <c r="A90" s="439"/>
      <c r="B90" s="572" t="s">
        <v>678</v>
      </c>
      <c r="C90" s="515" t="s">
        <v>679</v>
      </c>
      <c r="D90" s="414" t="s">
        <v>296</v>
      </c>
      <c r="E90" s="516" t="s">
        <v>684</v>
      </c>
      <c r="F90" s="553">
        <v>199160</v>
      </c>
      <c r="G90" s="559">
        <f t="shared" si="27"/>
        <v>199160</v>
      </c>
      <c r="H90" s="554">
        <v>42000</v>
      </c>
      <c r="I90" s="554">
        <v>64360</v>
      </c>
      <c r="J90" s="560"/>
      <c r="K90" s="566"/>
      <c r="L90" s="566"/>
      <c r="M90" s="429"/>
      <c r="N90" s="376">
        <f t="shared" si="24"/>
        <v>0</v>
      </c>
      <c r="O90" s="395"/>
      <c r="P90" s="395"/>
      <c r="Q90" s="395"/>
      <c r="R90" s="437">
        <f t="shared" si="25"/>
        <v>199160</v>
      </c>
    </row>
    <row r="91" spans="1:18" s="441" customFormat="1" ht="65.25" customHeight="1">
      <c r="A91" s="439"/>
      <c r="B91" s="572" t="s">
        <v>681</v>
      </c>
      <c r="C91" s="515" t="s">
        <v>680</v>
      </c>
      <c r="D91" s="414" t="s">
        <v>296</v>
      </c>
      <c r="E91" s="516" t="s">
        <v>685</v>
      </c>
      <c r="F91" s="553">
        <v>1231120</v>
      </c>
      <c r="G91" s="559">
        <f t="shared" si="27"/>
        <v>1231120</v>
      </c>
      <c r="H91" s="554">
        <v>1009115</v>
      </c>
      <c r="I91" s="554"/>
      <c r="J91" s="560"/>
      <c r="K91" s="566"/>
      <c r="L91" s="566"/>
      <c r="M91" s="429"/>
      <c r="N91" s="376">
        <f t="shared" si="24"/>
        <v>0</v>
      </c>
      <c r="O91" s="395"/>
      <c r="P91" s="395"/>
      <c r="Q91" s="395"/>
      <c r="R91" s="437">
        <f t="shared" si="25"/>
        <v>1231120</v>
      </c>
    </row>
    <row r="92" spans="1:18" s="441" customFormat="1" ht="72.75" customHeight="1">
      <c r="A92" s="439"/>
      <c r="B92" s="567" t="s">
        <v>488</v>
      </c>
      <c r="C92" s="568" t="s">
        <v>490</v>
      </c>
      <c r="D92" s="563" t="s">
        <v>296</v>
      </c>
      <c r="E92" s="570" t="s">
        <v>686</v>
      </c>
      <c r="F92" s="553">
        <v>951900</v>
      </c>
      <c r="G92" s="556">
        <f t="shared" si="27"/>
        <v>951900</v>
      </c>
      <c r="H92" s="553">
        <v>742000</v>
      </c>
      <c r="I92" s="553">
        <v>11600</v>
      </c>
      <c r="J92" s="560"/>
      <c r="K92" s="566"/>
      <c r="L92" s="566"/>
      <c r="M92" s="429"/>
      <c r="N92" s="376">
        <f t="shared" si="24"/>
        <v>0</v>
      </c>
      <c r="O92" s="429"/>
      <c r="P92" s="429"/>
      <c r="Q92" s="429"/>
      <c r="R92" s="437">
        <f t="shared" si="25"/>
        <v>951900</v>
      </c>
    </row>
    <row r="93" spans="1:18" s="441" customFormat="1" ht="105.75" customHeight="1">
      <c r="A93" s="439"/>
      <c r="B93" s="567" t="s">
        <v>682</v>
      </c>
      <c r="C93" s="568" t="s">
        <v>683</v>
      </c>
      <c r="D93" s="563" t="s">
        <v>296</v>
      </c>
      <c r="E93" s="570" t="s">
        <v>687</v>
      </c>
      <c r="F93" s="553">
        <v>245760</v>
      </c>
      <c r="G93" s="556">
        <f t="shared" si="27"/>
        <v>245760</v>
      </c>
      <c r="H93" s="553">
        <v>201435</v>
      </c>
      <c r="I93" s="553"/>
      <c r="J93" s="560"/>
      <c r="K93" s="566">
        <v>83180</v>
      </c>
      <c r="L93" s="566">
        <v>83180</v>
      </c>
      <c r="M93" s="429">
        <v>83180</v>
      </c>
      <c r="N93" s="376">
        <f t="shared" si="24"/>
        <v>0</v>
      </c>
      <c r="O93" s="429"/>
      <c r="P93" s="429"/>
      <c r="Q93" s="429">
        <v>83180</v>
      </c>
      <c r="R93" s="359">
        <f t="shared" si="25"/>
        <v>328940</v>
      </c>
    </row>
    <row r="94" spans="1:18" ht="51" customHeight="1">
      <c r="A94" s="371"/>
      <c r="B94" s="573" t="s">
        <v>563</v>
      </c>
      <c r="C94" s="574" t="s">
        <v>522</v>
      </c>
      <c r="D94" s="569" t="s">
        <v>563</v>
      </c>
      <c r="E94" s="585" t="s">
        <v>521</v>
      </c>
      <c r="F94" s="553">
        <f>F95+F97+F98</f>
        <v>250000</v>
      </c>
      <c r="G94" s="559">
        <f t="shared" si="27"/>
        <v>250000</v>
      </c>
      <c r="H94" s="571">
        <f aca="true" t="shared" si="29" ref="H94:Q94">H95+H97</f>
        <v>0</v>
      </c>
      <c r="I94" s="571">
        <f t="shared" si="29"/>
        <v>0</v>
      </c>
      <c r="J94" s="553">
        <f t="shared" si="29"/>
        <v>0</v>
      </c>
      <c r="K94" s="553">
        <f t="shared" si="29"/>
        <v>0</v>
      </c>
      <c r="L94" s="553"/>
      <c r="M94" s="394"/>
      <c r="N94" s="376">
        <f t="shared" si="24"/>
        <v>0</v>
      </c>
      <c r="O94" s="394">
        <f t="shared" si="29"/>
        <v>0</v>
      </c>
      <c r="P94" s="394">
        <f t="shared" si="29"/>
        <v>0</v>
      </c>
      <c r="Q94" s="394">
        <f t="shared" si="29"/>
        <v>0</v>
      </c>
      <c r="R94" s="359">
        <f t="shared" si="25"/>
        <v>250000</v>
      </c>
    </row>
    <row r="95" spans="1:18" ht="42.75" customHeight="1">
      <c r="A95" s="371"/>
      <c r="B95" s="414" t="s">
        <v>195</v>
      </c>
      <c r="C95" s="414" t="s">
        <v>559</v>
      </c>
      <c r="D95" s="414" t="s">
        <v>563</v>
      </c>
      <c r="E95" s="561" t="s">
        <v>196</v>
      </c>
      <c r="F95" s="553">
        <f>F96</f>
        <v>100000</v>
      </c>
      <c r="G95" s="559">
        <f t="shared" si="27"/>
        <v>100000</v>
      </c>
      <c r="H95" s="571">
        <f aca="true" t="shared" si="30" ref="H95:Q95">H96</f>
        <v>0</v>
      </c>
      <c r="I95" s="571">
        <f t="shared" si="30"/>
        <v>0</v>
      </c>
      <c r="J95" s="553">
        <f t="shared" si="30"/>
        <v>0</v>
      </c>
      <c r="K95" s="553"/>
      <c r="L95" s="553"/>
      <c r="M95" s="394"/>
      <c r="N95" s="376">
        <f t="shared" si="24"/>
        <v>0</v>
      </c>
      <c r="O95" s="394">
        <f t="shared" si="30"/>
        <v>0</v>
      </c>
      <c r="P95" s="394">
        <f t="shared" si="30"/>
        <v>0</v>
      </c>
      <c r="Q95" s="394">
        <f t="shared" si="30"/>
        <v>0</v>
      </c>
      <c r="R95" s="359">
        <f t="shared" si="25"/>
        <v>100000</v>
      </c>
    </row>
    <row r="96" spans="1:18" ht="44.25" customHeight="1">
      <c r="A96" s="371"/>
      <c r="B96" s="414" t="s">
        <v>12</v>
      </c>
      <c r="C96" s="414" t="s">
        <v>9</v>
      </c>
      <c r="D96" s="414" t="s">
        <v>297</v>
      </c>
      <c r="E96" s="393" t="s">
        <v>10</v>
      </c>
      <c r="F96" s="553">
        <v>100000</v>
      </c>
      <c r="G96" s="559">
        <f t="shared" si="27"/>
        <v>100000</v>
      </c>
      <c r="H96" s="575"/>
      <c r="I96" s="575"/>
      <c r="J96" s="555"/>
      <c r="K96" s="555"/>
      <c r="L96" s="555"/>
      <c r="M96" s="395"/>
      <c r="N96" s="376">
        <f t="shared" si="24"/>
        <v>0</v>
      </c>
      <c r="O96" s="396"/>
      <c r="P96" s="396"/>
      <c r="Q96" s="396"/>
      <c r="R96" s="359">
        <f t="shared" si="25"/>
        <v>100000</v>
      </c>
    </row>
    <row r="97" spans="1:18" ht="94.5" customHeight="1" hidden="1">
      <c r="A97" s="371"/>
      <c r="B97" s="576" t="s">
        <v>197</v>
      </c>
      <c r="C97" s="576" t="s">
        <v>529</v>
      </c>
      <c r="D97" s="576" t="s">
        <v>297</v>
      </c>
      <c r="E97" s="577" t="s">
        <v>613</v>
      </c>
      <c r="F97" s="553"/>
      <c r="G97" s="559">
        <f t="shared" si="27"/>
        <v>0</v>
      </c>
      <c r="H97" s="562"/>
      <c r="I97" s="562"/>
      <c r="J97" s="554"/>
      <c r="K97" s="553"/>
      <c r="L97" s="553"/>
      <c r="M97" s="394"/>
      <c r="N97" s="376">
        <f t="shared" si="24"/>
        <v>0</v>
      </c>
      <c r="O97" s="398"/>
      <c r="P97" s="398"/>
      <c r="Q97" s="398"/>
      <c r="R97" s="359">
        <f t="shared" si="25"/>
        <v>0</v>
      </c>
    </row>
    <row r="98" spans="1:18" ht="129" customHeight="1">
      <c r="A98" s="371"/>
      <c r="B98" s="720" t="s">
        <v>197</v>
      </c>
      <c r="C98" s="721" t="s">
        <v>529</v>
      </c>
      <c r="D98" s="722" t="s">
        <v>297</v>
      </c>
      <c r="E98" s="663" t="s">
        <v>613</v>
      </c>
      <c r="F98" s="553">
        <v>150000</v>
      </c>
      <c r="G98" s="559">
        <f t="shared" si="27"/>
        <v>150000</v>
      </c>
      <c r="H98" s="562"/>
      <c r="I98" s="562"/>
      <c r="J98" s="554"/>
      <c r="K98" s="553"/>
      <c r="L98" s="553"/>
      <c r="M98" s="394"/>
      <c r="N98" s="376">
        <f t="shared" si="24"/>
        <v>0</v>
      </c>
      <c r="O98" s="398"/>
      <c r="P98" s="398"/>
      <c r="Q98" s="398"/>
      <c r="R98" s="359">
        <f t="shared" si="25"/>
        <v>150000</v>
      </c>
    </row>
    <row r="99" spans="1:18" ht="30" customHeight="1">
      <c r="A99" s="371"/>
      <c r="B99" s="573" t="s">
        <v>563</v>
      </c>
      <c r="C99" s="578" t="s">
        <v>533</v>
      </c>
      <c r="D99" s="573" t="s">
        <v>563</v>
      </c>
      <c r="E99" s="579" t="s">
        <v>534</v>
      </c>
      <c r="F99" s="553">
        <f>F100+F103</f>
        <v>2299008</v>
      </c>
      <c r="G99" s="559">
        <f t="shared" si="27"/>
        <v>2299008</v>
      </c>
      <c r="H99" s="553">
        <f>H100+H103</f>
        <v>1218000</v>
      </c>
      <c r="I99" s="553">
        <f>I100+I103</f>
        <v>563008</v>
      </c>
      <c r="J99" s="553">
        <f>J100+J103</f>
        <v>0</v>
      </c>
      <c r="K99" s="553">
        <f>K100+K103</f>
        <v>0</v>
      </c>
      <c r="L99" s="553"/>
      <c r="M99" s="394"/>
      <c r="N99" s="376">
        <f t="shared" si="24"/>
        <v>0</v>
      </c>
      <c r="O99" s="394">
        <f>O100+O103</f>
        <v>0</v>
      </c>
      <c r="P99" s="394">
        <f>P100+P103</f>
        <v>0</v>
      </c>
      <c r="Q99" s="394">
        <f>Q100+Q103</f>
        <v>0</v>
      </c>
      <c r="R99" s="359">
        <f t="shared" si="25"/>
        <v>2299008</v>
      </c>
    </row>
    <row r="100" spans="1:18" ht="42" customHeight="1">
      <c r="A100" s="371"/>
      <c r="B100" s="580" t="s">
        <v>258</v>
      </c>
      <c r="C100" s="580" t="s">
        <v>531</v>
      </c>
      <c r="D100" s="581" t="s">
        <v>563</v>
      </c>
      <c r="E100" s="582" t="s">
        <v>614</v>
      </c>
      <c r="F100" s="553">
        <f>F101+F102</f>
        <v>150000</v>
      </c>
      <c r="G100" s="559">
        <f t="shared" si="27"/>
        <v>150000</v>
      </c>
      <c r="H100" s="571">
        <f aca="true" t="shared" si="31" ref="H100:Q100">H101</f>
        <v>0</v>
      </c>
      <c r="I100" s="571">
        <f t="shared" si="31"/>
        <v>0</v>
      </c>
      <c r="J100" s="553">
        <f t="shared" si="31"/>
        <v>0</v>
      </c>
      <c r="K100" s="553">
        <f t="shared" si="31"/>
        <v>0</v>
      </c>
      <c r="L100" s="553"/>
      <c r="M100" s="394"/>
      <c r="N100" s="376">
        <f t="shared" si="24"/>
        <v>0</v>
      </c>
      <c r="O100" s="394">
        <f t="shared" si="31"/>
        <v>0</v>
      </c>
      <c r="P100" s="394">
        <f t="shared" si="31"/>
        <v>0</v>
      </c>
      <c r="Q100" s="394">
        <f t="shared" si="31"/>
        <v>0</v>
      </c>
      <c r="R100" s="359">
        <f t="shared" si="25"/>
        <v>150000</v>
      </c>
    </row>
    <row r="101" spans="1:18" s="355" customFormat="1" ht="60.75">
      <c r="A101" s="360"/>
      <c r="B101" s="414" t="s">
        <v>259</v>
      </c>
      <c r="C101" s="414" t="s">
        <v>532</v>
      </c>
      <c r="D101" s="414" t="s">
        <v>298</v>
      </c>
      <c r="E101" s="561" t="s">
        <v>615</v>
      </c>
      <c r="F101" s="553">
        <v>75000</v>
      </c>
      <c r="G101" s="559">
        <f t="shared" si="27"/>
        <v>75000</v>
      </c>
      <c r="H101" s="562">
        <v>0</v>
      </c>
      <c r="I101" s="562">
        <v>0</v>
      </c>
      <c r="J101" s="556">
        <v>0</v>
      </c>
      <c r="K101" s="556"/>
      <c r="L101" s="556"/>
      <c r="M101" s="369"/>
      <c r="N101" s="376">
        <f t="shared" si="24"/>
        <v>0</v>
      </c>
      <c r="O101" s="369"/>
      <c r="P101" s="369"/>
      <c r="Q101" s="369"/>
      <c r="R101" s="359">
        <f t="shared" si="25"/>
        <v>75000</v>
      </c>
    </row>
    <row r="102" spans="1:18" s="355" customFormat="1" ht="60.75">
      <c r="A102" s="360"/>
      <c r="B102" s="414" t="s">
        <v>13</v>
      </c>
      <c r="C102" s="414" t="s">
        <v>14</v>
      </c>
      <c r="D102" s="572" t="s">
        <v>298</v>
      </c>
      <c r="E102" s="561" t="s">
        <v>15</v>
      </c>
      <c r="F102" s="553">
        <v>75000</v>
      </c>
      <c r="G102" s="559">
        <f t="shared" si="27"/>
        <v>75000</v>
      </c>
      <c r="H102" s="562"/>
      <c r="I102" s="562"/>
      <c r="J102" s="556"/>
      <c r="K102" s="556"/>
      <c r="L102" s="556"/>
      <c r="M102" s="369"/>
      <c r="N102" s="376"/>
      <c r="O102" s="369"/>
      <c r="P102" s="369"/>
      <c r="Q102" s="369"/>
      <c r="R102" s="359">
        <f t="shared" si="25"/>
        <v>75000</v>
      </c>
    </row>
    <row r="103" spans="1:18" s="355" customFormat="1" ht="41.25" customHeight="1">
      <c r="A103" s="360"/>
      <c r="B103" s="414" t="s">
        <v>260</v>
      </c>
      <c r="C103" s="414" t="s">
        <v>507</v>
      </c>
      <c r="D103" s="581" t="s">
        <v>563</v>
      </c>
      <c r="E103" s="565" t="s">
        <v>503</v>
      </c>
      <c r="F103" s="553">
        <f>F104</f>
        <v>2149008</v>
      </c>
      <c r="G103" s="559">
        <f t="shared" si="27"/>
        <v>2149008</v>
      </c>
      <c r="H103" s="553">
        <f>H104</f>
        <v>1218000</v>
      </c>
      <c r="I103" s="553">
        <f>I104</f>
        <v>563008</v>
      </c>
      <c r="J103" s="553">
        <f aca="true" t="shared" si="32" ref="J103:Q103">J104</f>
        <v>0</v>
      </c>
      <c r="K103" s="553">
        <f t="shared" si="32"/>
        <v>0</v>
      </c>
      <c r="L103" s="553"/>
      <c r="M103" s="394"/>
      <c r="N103" s="376">
        <f t="shared" si="24"/>
        <v>0</v>
      </c>
      <c r="O103" s="394">
        <f t="shared" si="32"/>
        <v>0</v>
      </c>
      <c r="P103" s="394">
        <f t="shared" si="32"/>
        <v>0</v>
      </c>
      <c r="Q103" s="394">
        <f t="shared" si="32"/>
        <v>0</v>
      </c>
      <c r="R103" s="359">
        <f t="shared" si="25"/>
        <v>2149008</v>
      </c>
    </row>
    <row r="104" spans="1:18" s="446" customFormat="1" ht="60.75">
      <c r="A104" s="445"/>
      <c r="B104" s="583" t="s">
        <v>261</v>
      </c>
      <c r="C104" s="583" t="s">
        <v>508</v>
      </c>
      <c r="D104" s="583" t="s">
        <v>298</v>
      </c>
      <c r="E104" s="584" t="s">
        <v>619</v>
      </c>
      <c r="F104" s="553">
        <v>2149008</v>
      </c>
      <c r="G104" s="559">
        <f t="shared" si="27"/>
        <v>2149008</v>
      </c>
      <c r="H104" s="554">
        <v>1218000</v>
      </c>
      <c r="I104" s="554">
        <v>563008</v>
      </c>
      <c r="J104" s="555">
        <v>0</v>
      </c>
      <c r="K104" s="566"/>
      <c r="L104" s="566"/>
      <c r="M104" s="429"/>
      <c r="N104" s="376">
        <f t="shared" si="24"/>
        <v>0</v>
      </c>
      <c r="O104" s="396"/>
      <c r="P104" s="396"/>
      <c r="Q104" s="396"/>
      <c r="R104" s="359">
        <f t="shared" si="25"/>
        <v>2149008</v>
      </c>
    </row>
    <row r="105" spans="1:18" s="446" customFormat="1" ht="20.25" hidden="1">
      <c r="A105" s="445"/>
      <c r="B105" s="365" t="s">
        <v>563</v>
      </c>
      <c r="C105" s="400" t="s">
        <v>271</v>
      </c>
      <c r="D105" s="367" t="s">
        <v>563</v>
      </c>
      <c r="E105" s="409" t="s">
        <v>272</v>
      </c>
      <c r="F105" s="399">
        <f>F106</f>
        <v>0</v>
      </c>
      <c r="G105" s="399">
        <f aca="true" t="shared" si="33" ref="G105:Q105">G106</f>
        <v>0</v>
      </c>
      <c r="H105" s="399">
        <f t="shared" si="33"/>
        <v>0</v>
      </c>
      <c r="I105" s="399">
        <f t="shared" si="33"/>
        <v>0</v>
      </c>
      <c r="J105" s="394">
        <f t="shared" si="33"/>
        <v>0</v>
      </c>
      <c r="K105" s="394">
        <f t="shared" si="33"/>
        <v>0</v>
      </c>
      <c r="L105" s="394"/>
      <c r="M105" s="394"/>
      <c r="N105" s="376">
        <f t="shared" si="24"/>
        <v>0</v>
      </c>
      <c r="O105" s="394">
        <f t="shared" si="33"/>
        <v>0</v>
      </c>
      <c r="P105" s="394">
        <f t="shared" si="33"/>
        <v>0</v>
      </c>
      <c r="Q105" s="394">
        <f t="shared" si="33"/>
        <v>0</v>
      </c>
      <c r="R105" s="359">
        <f t="shared" si="25"/>
        <v>0</v>
      </c>
    </row>
    <row r="106" spans="1:18" s="446" customFormat="1" ht="40.5" hidden="1">
      <c r="A106" s="445"/>
      <c r="B106" s="402" t="s">
        <v>54</v>
      </c>
      <c r="C106" s="389" t="s">
        <v>53</v>
      </c>
      <c r="D106" s="447" t="s">
        <v>563</v>
      </c>
      <c r="E106" s="403" t="s">
        <v>55</v>
      </c>
      <c r="F106" s="399">
        <f>F107</f>
        <v>0</v>
      </c>
      <c r="G106" s="399">
        <f aca="true" t="shared" si="34" ref="G106:Q106">G107</f>
        <v>0</v>
      </c>
      <c r="H106" s="399">
        <f t="shared" si="34"/>
        <v>0</v>
      </c>
      <c r="I106" s="399">
        <f t="shared" si="34"/>
        <v>0</v>
      </c>
      <c r="J106" s="394">
        <f t="shared" si="34"/>
        <v>0</v>
      </c>
      <c r="K106" s="394">
        <f t="shared" si="34"/>
        <v>0</v>
      </c>
      <c r="L106" s="394"/>
      <c r="M106" s="394"/>
      <c r="N106" s="376">
        <f t="shared" si="24"/>
        <v>0</v>
      </c>
      <c r="O106" s="394">
        <f t="shared" si="34"/>
        <v>0</v>
      </c>
      <c r="P106" s="394">
        <f t="shared" si="34"/>
        <v>0</v>
      </c>
      <c r="Q106" s="394">
        <f t="shared" si="34"/>
        <v>0</v>
      </c>
      <c r="R106" s="359">
        <f t="shared" si="25"/>
        <v>0</v>
      </c>
    </row>
    <row r="107" spans="1:18" s="446" customFormat="1" ht="40.5" hidden="1">
      <c r="A107" s="445"/>
      <c r="B107" s="389" t="s">
        <v>51</v>
      </c>
      <c r="C107" s="389" t="s">
        <v>52</v>
      </c>
      <c r="D107" s="389" t="s">
        <v>187</v>
      </c>
      <c r="E107" s="403" t="s">
        <v>56</v>
      </c>
      <c r="F107" s="399"/>
      <c r="G107" s="438"/>
      <c r="H107" s="438"/>
      <c r="I107" s="438"/>
      <c r="J107" s="396"/>
      <c r="K107" s="429"/>
      <c r="L107" s="429"/>
      <c r="M107" s="429"/>
      <c r="N107" s="376">
        <f t="shared" si="24"/>
        <v>0</v>
      </c>
      <c r="O107" s="396"/>
      <c r="P107" s="396"/>
      <c r="Q107" s="396"/>
      <c r="R107" s="359">
        <f t="shared" si="25"/>
        <v>0</v>
      </c>
    </row>
    <row r="108" spans="1:18" s="446" customFormat="1" ht="20.25" hidden="1">
      <c r="A108" s="445"/>
      <c r="B108" s="365" t="s">
        <v>563</v>
      </c>
      <c r="C108" s="400" t="s">
        <v>271</v>
      </c>
      <c r="D108" s="367" t="s">
        <v>563</v>
      </c>
      <c r="E108" s="409" t="s">
        <v>272</v>
      </c>
      <c r="F108" s="399"/>
      <c r="G108" s="438"/>
      <c r="H108" s="438" t="s">
        <v>700</v>
      </c>
      <c r="I108" s="438"/>
      <c r="J108" s="396"/>
      <c r="K108" s="429"/>
      <c r="L108" s="429"/>
      <c r="M108" s="429"/>
      <c r="N108" s="376">
        <f t="shared" si="24"/>
        <v>0</v>
      </c>
      <c r="O108" s="396"/>
      <c r="P108" s="396"/>
      <c r="Q108" s="396"/>
      <c r="R108" s="359">
        <f t="shared" si="25"/>
        <v>0</v>
      </c>
    </row>
    <row r="109" spans="1:18" s="446" customFormat="1" ht="81" hidden="1">
      <c r="A109" s="445"/>
      <c r="B109" s="389" t="s">
        <v>149</v>
      </c>
      <c r="C109" s="389" t="s">
        <v>146</v>
      </c>
      <c r="D109" s="389" t="s">
        <v>147</v>
      </c>
      <c r="E109" s="403" t="s">
        <v>148</v>
      </c>
      <c r="F109" s="399"/>
      <c r="G109" s="438"/>
      <c r="H109" s="438"/>
      <c r="I109" s="438"/>
      <c r="J109" s="396"/>
      <c r="K109" s="429"/>
      <c r="L109" s="429"/>
      <c r="M109" s="429"/>
      <c r="N109" s="376">
        <f t="shared" si="24"/>
        <v>0</v>
      </c>
      <c r="O109" s="396"/>
      <c r="P109" s="396"/>
      <c r="Q109" s="396"/>
      <c r="R109" s="359">
        <f t="shared" si="25"/>
        <v>0</v>
      </c>
    </row>
    <row r="110" spans="1:18" s="446" customFormat="1" ht="83.25" customHeight="1">
      <c r="A110" s="445"/>
      <c r="B110" s="135" t="s">
        <v>200</v>
      </c>
      <c r="C110" s="135"/>
      <c r="D110" s="135"/>
      <c r="E110" s="132" t="s">
        <v>299</v>
      </c>
      <c r="F110" s="425">
        <f>F111</f>
        <v>7125755</v>
      </c>
      <c r="G110" s="425">
        <f aca="true" t="shared" si="35" ref="G110:Q110">G111</f>
        <v>7125755</v>
      </c>
      <c r="H110" s="425">
        <f t="shared" si="35"/>
        <v>3770000</v>
      </c>
      <c r="I110" s="425">
        <f t="shared" si="35"/>
        <v>128255</v>
      </c>
      <c r="J110" s="425">
        <f t="shared" si="35"/>
        <v>0</v>
      </c>
      <c r="K110" s="425">
        <f t="shared" si="35"/>
        <v>0</v>
      </c>
      <c r="L110" s="425"/>
      <c r="M110" s="425"/>
      <c r="N110" s="718">
        <f t="shared" si="24"/>
        <v>0</v>
      </c>
      <c r="O110" s="425">
        <f t="shared" si="35"/>
        <v>0</v>
      </c>
      <c r="P110" s="425">
        <f t="shared" si="35"/>
        <v>0</v>
      </c>
      <c r="Q110" s="425">
        <f t="shared" si="35"/>
        <v>0</v>
      </c>
      <c r="R110" s="359">
        <f t="shared" si="25"/>
        <v>7125755</v>
      </c>
    </row>
    <row r="111" spans="1:18" s="446" customFormat="1" ht="60.75">
      <c r="A111" s="445"/>
      <c r="B111" s="361" t="s">
        <v>201</v>
      </c>
      <c r="C111" s="361"/>
      <c r="D111" s="361"/>
      <c r="E111" s="362" t="s">
        <v>299</v>
      </c>
      <c r="F111" s="427">
        <f>F112+F117+F114</f>
        <v>7125755</v>
      </c>
      <c r="G111" s="427">
        <f aca="true" t="shared" si="36" ref="G111:Q111">G112+G117+G114</f>
        <v>7125755</v>
      </c>
      <c r="H111" s="427">
        <f t="shared" si="36"/>
        <v>3770000</v>
      </c>
      <c r="I111" s="427">
        <f t="shared" si="36"/>
        <v>128255</v>
      </c>
      <c r="J111" s="427">
        <f t="shared" si="36"/>
        <v>0</v>
      </c>
      <c r="K111" s="427">
        <f t="shared" si="36"/>
        <v>0</v>
      </c>
      <c r="L111" s="427">
        <f t="shared" si="36"/>
        <v>0</v>
      </c>
      <c r="M111" s="427"/>
      <c r="N111" s="718">
        <f t="shared" si="24"/>
        <v>0</v>
      </c>
      <c r="O111" s="427">
        <f t="shared" si="36"/>
        <v>0</v>
      </c>
      <c r="P111" s="427">
        <f t="shared" si="36"/>
        <v>0</v>
      </c>
      <c r="Q111" s="427">
        <f t="shared" si="36"/>
        <v>0</v>
      </c>
      <c r="R111" s="359">
        <f t="shared" si="25"/>
        <v>7125755</v>
      </c>
    </row>
    <row r="112" spans="1:18" s="446" customFormat="1" ht="22.5" customHeight="1">
      <c r="A112" s="445"/>
      <c r="B112" s="365" t="s">
        <v>563</v>
      </c>
      <c r="C112" s="366" t="s">
        <v>564</v>
      </c>
      <c r="D112" s="365" t="s">
        <v>563</v>
      </c>
      <c r="E112" s="368" t="s">
        <v>511</v>
      </c>
      <c r="F112" s="429">
        <f>F113</f>
        <v>4854255</v>
      </c>
      <c r="G112" s="429">
        <f aca="true" t="shared" si="37" ref="G112:Q112">G113</f>
        <v>4854255</v>
      </c>
      <c r="H112" s="429">
        <f t="shared" si="37"/>
        <v>3770000</v>
      </c>
      <c r="I112" s="429">
        <f t="shared" si="37"/>
        <v>128255</v>
      </c>
      <c r="J112" s="429">
        <f t="shared" si="37"/>
        <v>0</v>
      </c>
      <c r="K112" s="429">
        <f t="shared" si="37"/>
        <v>0</v>
      </c>
      <c r="L112" s="429"/>
      <c r="M112" s="429"/>
      <c r="N112" s="376">
        <f t="shared" si="24"/>
        <v>0</v>
      </c>
      <c r="O112" s="429">
        <f t="shared" si="37"/>
        <v>0</v>
      </c>
      <c r="P112" s="429">
        <f t="shared" si="37"/>
        <v>0</v>
      </c>
      <c r="Q112" s="429">
        <f t="shared" si="37"/>
        <v>0</v>
      </c>
      <c r="R112" s="359">
        <f t="shared" si="25"/>
        <v>4854255</v>
      </c>
    </row>
    <row r="113" spans="1:18" s="446" customFormat="1" ht="68.25" customHeight="1">
      <c r="A113" s="445"/>
      <c r="B113" s="372" t="s">
        <v>202</v>
      </c>
      <c r="C113" s="372" t="s">
        <v>311</v>
      </c>
      <c r="D113" s="372" t="s">
        <v>183</v>
      </c>
      <c r="E113" s="373" t="s">
        <v>706</v>
      </c>
      <c r="F113" s="429">
        <v>4854255</v>
      </c>
      <c r="G113" s="374">
        <f>F113-J113</f>
        <v>4854255</v>
      </c>
      <c r="H113" s="395">
        <v>3770000</v>
      </c>
      <c r="I113" s="395">
        <v>128255</v>
      </c>
      <c r="J113" s="429"/>
      <c r="K113" s="429"/>
      <c r="L113" s="429"/>
      <c r="M113" s="429"/>
      <c r="N113" s="376">
        <f t="shared" si="24"/>
        <v>0</v>
      </c>
      <c r="O113" s="395"/>
      <c r="P113" s="395"/>
      <c r="Q113" s="395"/>
      <c r="R113" s="359">
        <f t="shared" si="25"/>
        <v>4854255</v>
      </c>
    </row>
    <row r="114" spans="1:18" s="446" customFormat="1" ht="38.25" customHeight="1" hidden="1">
      <c r="A114" s="445"/>
      <c r="B114" s="367" t="s">
        <v>563</v>
      </c>
      <c r="C114" s="366" t="s">
        <v>131</v>
      </c>
      <c r="D114" s="365" t="s">
        <v>563</v>
      </c>
      <c r="E114" s="368" t="s">
        <v>130</v>
      </c>
      <c r="F114" s="429">
        <f>F115</f>
        <v>0</v>
      </c>
      <c r="G114" s="429">
        <f aca="true" t="shared" si="38" ref="G114:Q114">G115</f>
        <v>0</v>
      </c>
      <c r="H114" s="429">
        <f t="shared" si="38"/>
        <v>0</v>
      </c>
      <c r="I114" s="429">
        <f t="shared" si="38"/>
        <v>0</v>
      </c>
      <c r="J114" s="429">
        <f t="shared" si="38"/>
        <v>0</v>
      </c>
      <c r="K114" s="429">
        <f t="shared" si="38"/>
        <v>0</v>
      </c>
      <c r="L114" s="429">
        <f t="shared" si="38"/>
        <v>0</v>
      </c>
      <c r="M114" s="429"/>
      <c r="N114" s="376">
        <f t="shared" si="24"/>
        <v>0</v>
      </c>
      <c r="O114" s="429">
        <f t="shared" si="38"/>
        <v>0</v>
      </c>
      <c r="P114" s="429">
        <f t="shared" si="38"/>
        <v>0</v>
      </c>
      <c r="Q114" s="429">
        <f t="shared" si="38"/>
        <v>0</v>
      </c>
      <c r="R114" s="359">
        <f t="shared" si="25"/>
        <v>0</v>
      </c>
    </row>
    <row r="115" spans="1:18" s="446" customFormat="1" ht="63.75" customHeight="1" hidden="1">
      <c r="A115" s="445"/>
      <c r="B115" s="372" t="s">
        <v>132</v>
      </c>
      <c r="C115" s="378" t="s">
        <v>514</v>
      </c>
      <c r="D115" s="372" t="s">
        <v>515</v>
      </c>
      <c r="E115" s="373" t="s">
        <v>516</v>
      </c>
      <c r="F115" s="429"/>
      <c r="G115" s="374">
        <f>F115-J115</f>
        <v>0</v>
      </c>
      <c r="H115" s="395"/>
      <c r="I115" s="395"/>
      <c r="J115" s="429"/>
      <c r="K115" s="429"/>
      <c r="L115" s="429"/>
      <c r="M115" s="429"/>
      <c r="N115" s="376">
        <f t="shared" si="24"/>
        <v>0</v>
      </c>
      <c r="O115" s="395"/>
      <c r="P115" s="395"/>
      <c r="Q115" s="395"/>
      <c r="R115" s="359">
        <f t="shared" si="25"/>
        <v>0</v>
      </c>
    </row>
    <row r="116" spans="1:18" s="446" customFormat="1" ht="105.75" customHeight="1" hidden="1">
      <c r="A116" s="445"/>
      <c r="B116" s="372" t="s">
        <v>132</v>
      </c>
      <c r="C116" s="378" t="s">
        <v>514</v>
      </c>
      <c r="D116" s="372" t="s">
        <v>515</v>
      </c>
      <c r="E116" s="373" t="s">
        <v>428</v>
      </c>
      <c r="F116" s="395"/>
      <c r="G116" s="374">
        <f>F116-J116</f>
        <v>0</v>
      </c>
      <c r="H116" s="395"/>
      <c r="I116" s="395"/>
      <c r="J116" s="429"/>
      <c r="K116" s="429"/>
      <c r="L116" s="429"/>
      <c r="M116" s="429"/>
      <c r="N116" s="376">
        <f t="shared" si="24"/>
        <v>0</v>
      </c>
      <c r="O116" s="395"/>
      <c r="P116" s="395"/>
      <c r="Q116" s="395"/>
      <c r="R116" s="359">
        <f t="shared" si="25"/>
        <v>0</v>
      </c>
    </row>
    <row r="117" spans="1:18" ht="48.75" customHeight="1">
      <c r="A117" s="371"/>
      <c r="B117" s="365" t="s">
        <v>563</v>
      </c>
      <c r="C117" s="443" t="s">
        <v>522</v>
      </c>
      <c r="D117" s="367" t="s">
        <v>563</v>
      </c>
      <c r="E117" s="412" t="s">
        <v>521</v>
      </c>
      <c r="F117" s="394">
        <f>F124+F139+F147+F148+F151+F149+F150</f>
        <v>2271500</v>
      </c>
      <c r="G117" s="394">
        <f>G124+G139+G147+G148+G151+G149+G150</f>
        <v>2271500</v>
      </c>
      <c r="H117" s="394">
        <f aca="true" t="shared" si="39" ref="H117:Q117">H124+H139+H147+H148+H151+H149</f>
        <v>0</v>
      </c>
      <c r="I117" s="394">
        <f t="shared" si="39"/>
        <v>0</v>
      </c>
      <c r="J117" s="394">
        <f t="shared" si="39"/>
        <v>0</v>
      </c>
      <c r="K117" s="394">
        <f t="shared" si="39"/>
        <v>0</v>
      </c>
      <c r="L117" s="394">
        <f t="shared" si="39"/>
        <v>0</v>
      </c>
      <c r="M117" s="394"/>
      <c r="N117" s="376">
        <f t="shared" si="24"/>
        <v>0</v>
      </c>
      <c r="O117" s="394">
        <f t="shared" si="39"/>
        <v>0</v>
      </c>
      <c r="P117" s="394">
        <f t="shared" si="39"/>
        <v>0</v>
      </c>
      <c r="Q117" s="394">
        <f t="shared" si="39"/>
        <v>0</v>
      </c>
      <c r="R117" s="359">
        <f t="shared" si="25"/>
        <v>2271500</v>
      </c>
    </row>
    <row r="118" spans="1:18" s="446" customFormat="1" ht="96" customHeight="1" hidden="1">
      <c r="A118" s="445"/>
      <c r="B118" s="390" t="s">
        <v>208</v>
      </c>
      <c r="C118" s="390" t="s">
        <v>535</v>
      </c>
      <c r="D118" s="448" t="s">
        <v>563</v>
      </c>
      <c r="E118" s="391" t="s">
        <v>620</v>
      </c>
      <c r="F118" s="370">
        <f>F119+F120</f>
        <v>0</v>
      </c>
      <c r="G118" s="370">
        <f aca="true" t="shared" si="40" ref="G118:Q118">G119+G120</f>
        <v>0</v>
      </c>
      <c r="H118" s="449">
        <f t="shared" si="40"/>
        <v>0</v>
      </c>
      <c r="I118" s="449">
        <f t="shared" si="40"/>
        <v>0</v>
      </c>
      <c r="J118" s="370">
        <f t="shared" si="40"/>
        <v>0</v>
      </c>
      <c r="K118" s="370">
        <f t="shared" si="40"/>
        <v>0</v>
      </c>
      <c r="L118" s="370"/>
      <c r="M118" s="370"/>
      <c r="N118" s="376">
        <f t="shared" si="24"/>
        <v>0</v>
      </c>
      <c r="O118" s="370">
        <f t="shared" si="40"/>
        <v>0</v>
      </c>
      <c r="P118" s="370">
        <f t="shared" si="40"/>
        <v>0</v>
      </c>
      <c r="Q118" s="370">
        <f t="shared" si="40"/>
        <v>0</v>
      </c>
      <c r="R118" s="359">
        <f t="shared" si="25"/>
        <v>0</v>
      </c>
    </row>
    <row r="119" spans="1:18" ht="75.75" customHeight="1" hidden="1">
      <c r="A119" s="371"/>
      <c r="B119" s="450" t="s">
        <v>209</v>
      </c>
      <c r="C119" s="388" t="s">
        <v>536</v>
      </c>
      <c r="D119" s="388" t="s">
        <v>300</v>
      </c>
      <c r="E119" s="440" t="s">
        <v>210</v>
      </c>
      <c r="F119" s="394"/>
      <c r="G119" s="398"/>
      <c r="H119" s="399"/>
      <c r="I119" s="399"/>
      <c r="J119" s="451"/>
      <c r="K119" s="395">
        <v>0</v>
      </c>
      <c r="L119" s="395"/>
      <c r="M119" s="395"/>
      <c r="N119" s="376">
        <f t="shared" si="24"/>
        <v>0</v>
      </c>
      <c r="O119" s="451"/>
      <c r="P119" s="451"/>
      <c r="Q119" s="451"/>
      <c r="R119" s="359">
        <f t="shared" si="25"/>
        <v>0</v>
      </c>
    </row>
    <row r="120" spans="1:18" ht="70.5" customHeight="1" hidden="1">
      <c r="A120" s="371"/>
      <c r="B120" s="450" t="s">
        <v>211</v>
      </c>
      <c r="C120" s="388" t="s">
        <v>537</v>
      </c>
      <c r="D120" s="388" t="s">
        <v>302</v>
      </c>
      <c r="E120" s="440" t="s">
        <v>621</v>
      </c>
      <c r="F120" s="394"/>
      <c r="G120" s="398"/>
      <c r="H120" s="399"/>
      <c r="I120" s="399"/>
      <c r="J120" s="451"/>
      <c r="K120" s="395"/>
      <c r="L120" s="395"/>
      <c r="M120" s="395"/>
      <c r="N120" s="376">
        <f t="shared" si="24"/>
        <v>0</v>
      </c>
      <c r="O120" s="451"/>
      <c r="P120" s="451"/>
      <c r="Q120" s="451"/>
      <c r="R120" s="359">
        <f t="shared" si="25"/>
        <v>0</v>
      </c>
    </row>
    <row r="121" spans="1:18" ht="58.5" customHeight="1" hidden="1">
      <c r="A121" s="371"/>
      <c r="B121" s="450" t="s">
        <v>212</v>
      </c>
      <c r="C121" s="388" t="s">
        <v>538</v>
      </c>
      <c r="D121" s="447" t="s">
        <v>563</v>
      </c>
      <c r="E121" s="403" t="s">
        <v>622</v>
      </c>
      <c r="F121" s="394">
        <f>F122+F123</f>
        <v>0</v>
      </c>
      <c r="G121" s="394">
        <f aca="true" t="shared" si="41" ref="G121:Q121">G122+G123</f>
        <v>0</v>
      </c>
      <c r="H121" s="399">
        <f t="shared" si="41"/>
        <v>0</v>
      </c>
      <c r="I121" s="399">
        <f t="shared" si="41"/>
        <v>0</v>
      </c>
      <c r="J121" s="394">
        <f t="shared" si="41"/>
        <v>0</v>
      </c>
      <c r="K121" s="394">
        <f t="shared" si="41"/>
        <v>0</v>
      </c>
      <c r="L121" s="394"/>
      <c r="M121" s="394"/>
      <c r="N121" s="376">
        <f t="shared" si="24"/>
        <v>0</v>
      </c>
      <c r="O121" s="394">
        <f t="shared" si="41"/>
        <v>0</v>
      </c>
      <c r="P121" s="394">
        <f t="shared" si="41"/>
        <v>0</v>
      </c>
      <c r="Q121" s="394">
        <f t="shared" si="41"/>
        <v>0</v>
      </c>
      <c r="R121" s="359">
        <f t="shared" si="25"/>
        <v>0</v>
      </c>
    </row>
    <row r="122" spans="1:18" ht="70.5" customHeight="1" hidden="1">
      <c r="A122" s="371"/>
      <c r="B122" s="450" t="s">
        <v>213</v>
      </c>
      <c r="C122" s="388" t="s">
        <v>539</v>
      </c>
      <c r="D122" s="388" t="s">
        <v>300</v>
      </c>
      <c r="E122" s="440" t="s">
        <v>622</v>
      </c>
      <c r="F122" s="394"/>
      <c r="G122" s="398"/>
      <c r="H122" s="399"/>
      <c r="I122" s="399"/>
      <c r="J122" s="451"/>
      <c r="K122" s="395"/>
      <c r="L122" s="395"/>
      <c r="M122" s="395"/>
      <c r="N122" s="376">
        <f t="shared" si="24"/>
        <v>0</v>
      </c>
      <c r="O122" s="451"/>
      <c r="P122" s="451"/>
      <c r="Q122" s="451"/>
      <c r="R122" s="359">
        <f t="shared" si="25"/>
        <v>0</v>
      </c>
    </row>
    <row r="123" spans="1:18" ht="87" customHeight="1" hidden="1">
      <c r="A123" s="371"/>
      <c r="B123" s="450" t="s">
        <v>214</v>
      </c>
      <c r="C123" s="388" t="s">
        <v>540</v>
      </c>
      <c r="D123" s="388" t="s">
        <v>302</v>
      </c>
      <c r="E123" s="440" t="s">
        <v>623</v>
      </c>
      <c r="F123" s="394"/>
      <c r="G123" s="398"/>
      <c r="H123" s="399"/>
      <c r="I123" s="399"/>
      <c r="J123" s="451"/>
      <c r="K123" s="395">
        <v>0</v>
      </c>
      <c r="L123" s="395"/>
      <c r="M123" s="395"/>
      <c r="N123" s="376">
        <f t="shared" si="24"/>
        <v>0</v>
      </c>
      <c r="O123" s="451"/>
      <c r="P123" s="451"/>
      <c r="Q123" s="451"/>
      <c r="R123" s="359">
        <f t="shared" si="25"/>
        <v>0</v>
      </c>
    </row>
    <row r="124" spans="1:18" ht="114" customHeight="1">
      <c r="A124" s="424"/>
      <c r="B124" s="450" t="s">
        <v>218</v>
      </c>
      <c r="C124" s="453" t="s">
        <v>215</v>
      </c>
      <c r="D124" s="447" t="s">
        <v>563</v>
      </c>
      <c r="E124" s="403" t="s">
        <v>219</v>
      </c>
      <c r="F124" s="394">
        <f>F125+F126+F127+F136+F137+F138</f>
        <v>166000</v>
      </c>
      <c r="G124" s="374">
        <f>F124-J124</f>
        <v>166000</v>
      </c>
      <c r="H124" s="399">
        <f aca="true" t="shared" si="42" ref="H124:Q124">H125+H126+H127</f>
        <v>0</v>
      </c>
      <c r="I124" s="399">
        <f t="shared" si="42"/>
        <v>0</v>
      </c>
      <c r="J124" s="394">
        <f t="shared" si="42"/>
        <v>0</v>
      </c>
      <c r="K124" s="394">
        <f t="shared" si="42"/>
        <v>0</v>
      </c>
      <c r="L124" s="394"/>
      <c r="M124" s="394"/>
      <c r="N124" s="376">
        <f t="shared" si="24"/>
        <v>0</v>
      </c>
      <c r="O124" s="394">
        <f t="shared" si="42"/>
        <v>0</v>
      </c>
      <c r="P124" s="394">
        <f t="shared" si="42"/>
        <v>0</v>
      </c>
      <c r="Q124" s="394">
        <f t="shared" si="42"/>
        <v>0</v>
      </c>
      <c r="R124" s="359">
        <f t="shared" si="25"/>
        <v>166000</v>
      </c>
    </row>
    <row r="125" spans="1:18" ht="67.5" customHeight="1">
      <c r="A125" s="424"/>
      <c r="B125" s="454" t="s">
        <v>220</v>
      </c>
      <c r="C125" s="455" t="s">
        <v>221</v>
      </c>
      <c r="D125" s="455" t="s">
        <v>300</v>
      </c>
      <c r="E125" s="403" t="s">
        <v>222</v>
      </c>
      <c r="F125" s="394">
        <v>12000</v>
      </c>
      <c r="G125" s="374">
        <f>F125-J125</f>
        <v>12000</v>
      </c>
      <c r="H125" s="399"/>
      <c r="I125" s="399"/>
      <c r="J125" s="451"/>
      <c r="K125" s="395"/>
      <c r="L125" s="395"/>
      <c r="M125" s="395"/>
      <c r="N125" s="376">
        <f t="shared" si="24"/>
        <v>0</v>
      </c>
      <c r="O125" s="451"/>
      <c r="P125" s="451"/>
      <c r="Q125" s="451"/>
      <c r="R125" s="359">
        <f t="shared" si="25"/>
        <v>12000</v>
      </c>
    </row>
    <row r="126" spans="1:18" ht="60" customHeight="1" hidden="1">
      <c r="A126" s="424"/>
      <c r="B126" s="454" t="s">
        <v>318</v>
      </c>
      <c r="C126" s="455" t="s">
        <v>319</v>
      </c>
      <c r="D126" s="455" t="s">
        <v>301</v>
      </c>
      <c r="E126" s="403" t="s">
        <v>322</v>
      </c>
      <c r="F126" s="394"/>
      <c r="G126" s="398"/>
      <c r="H126" s="399"/>
      <c r="I126" s="399"/>
      <c r="J126" s="451"/>
      <c r="K126" s="395"/>
      <c r="L126" s="395"/>
      <c r="M126" s="395"/>
      <c r="N126" s="376">
        <f t="shared" si="24"/>
        <v>0</v>
      </c>
      <c r="O126" s="451"/>
      <c r="P126" s="451"/>
      <c r="Q126" s="451"/>
      <c r="R126" s="359">
        <f t="shared" si="25"/>
        <v>0</v>
      </c>
    </row>
    <row r="127" spans="1:18" ht="64.5" customHeight="1" hidden="1">
      <c r="A127" s="424"/>
      <c r="B127" s="454" t="s">
        <v>225</v>
      </c>
      <c r="C127" s="455" t="s">
        <v>226</v>
      </c>
      <c r="D127" s="455" t="s">
        <v>301</v>
      </c>
      <c r="E127" s="403" t="s">
        <v>217</v>
      </c>
      <c r="F127" s="394"/>
      <c r="G127" s="398"/>
      <c r="H127" s="399"/>
      <c r="I127" s="399"/>
      <c r="J127" s="451"/>
      <c r="K127" s="395"/>
      <c r="L127" s="395"/>
      <c r="M127" s="395"/>
      <c r="N127" s="376">
        <f t="shared" si="24"/>
        <v>0</v>
      </c>
      <c r="O127" s="451"/>
      <c r="P127" s="451"/>
      <c r="Q127" s="451"/>
      <c r="R127" s="359">
        <f t="shared" si="25"/>
        <v>0</v>
      </c>
    </row>
    <row r="128" spans="1:18" ht="64.5" customHeight="1" hidden="1">
      <c r="A128" s="424"/>
      <c r="B128" s="450" t="s">
        <v>227</v>
      </c>
      <c r="C128" s="388" t="s">
        <v>541</v>
      </c>
      <c r="D128" s="447" t="s">
        <v>563</v>
      </c>
      <c r="E128" s="403" t="s">
        <v>33</v>
      </c>
      <c r="F128" s="394">
        <f>F129+F130+F131+F132+F133+F134+F135</f>
        <v>0</v>
      </c>
      <c r="G128" s="394">
        <f aca="true" t="shared" si="43" ref="G128:Q128">G129+G130+G131+G132+G133+G134+G135</f>
        <v>0</v>
      </c>
      <c r="H128" s="399">
        <f t="shared" si="43"/>
        <v>0</v>
      </c>
      <c r="I128" s="399">
        <f t="shared" si="43"/>
        <v>0</v>
      </c>
      <c r="J128" s="394">
        <f t="shared" si="43"/>
        <v>0</v>
      </c>
      <c r="K128" s="394">
        <f t="shared" si="43"/>
        <v>0</v>
      </c>
      <c r="L128" s="394"/>
      <c r="M128" s="394"/>
      <c r="N128" s="376">
        <f t="shared" si="24"/>
        <v>0</v>
      </c>
      <c r="O128" s="394">
        <f t="shared" si="43"/>
        <v>0</v>
      </c>
      <c r="P128" s="394">
        <f t="shared" si="43"/>
        <v>0</v>
      </c>
      <c r="Q128" s="394">
        <f t="shared" si="43"/>
        <v>0</v>
      </c>
      <c r="R128" s="359">
        <f aca="true" t="shared" si="44" ref="R128:R164">F128+K128</f>
        <v>0</v>
      </c>
    </row>
    <row r="129" spans="1:18" ht="35.25" customHeight="1" hidden="1">
      <c r="A129" s="371"/>
      <c r="B129" s="450" t="s">
        <v>228</v>
      </c>
      <c r="C129" s="388" t="s">
        <v>542</v>
      </c>
      <c r="D129" s="388" t="s">
        <v>297</v>
      </c>
      <c r="E129" s="403" t="s">
        <v>624</v>
      </c>
      <c r="F129" s="394"/>
      <c r="G129" s="398"/>
      <c r="H129" s="392"/>
      <c r="I129" s="392"/>
      <c r="J129" s="369"/>
      <c r="K129" s="369"/>
      <c r="L129" s="369"/>
      <c r="M129" s="369"/>
      <c r="N129" s="376">
        <f t="shared" si="24"/>
        <v>0</v>
      </c>
      <c r="O129" s="369">
        <v>0</v>
      </c>
      <c r="P129" s="369">
        <v>0</v>
      </c>
      <c r="Q129" s="369"/>
      <c r="R129" s="359">
        <f t="shared" si="44"/>
        <v>0</v>
      </c>
    </row>
    <row r="130" spans="1:18" ht="40.5" hidden="1">
      <c r="A130" s="371"/>
      <c r="B130" s="450" t="s">
        <v>229</v>
      </c>
      <c r="C130" s="388" t="s">
        <v>543</v>
      </c>
      <c r="D130" s="388" t="s">
        <v>297</v>
      </c>
      <c r="E130" s="403" t="s">
        <v>230</v>
      </c>
      <c r="F130" s="394"/>
      <c r="G130" s="398"/>
      <c r="H130" s="392"/>
      <c r="I130" s="392"/>
      <c r="J130" s="369"/>
      <c r="K130" s="369"/>
      <c r="L130" s="369"/>
      <c r="M130" s="369"/>
      <c r="N130" s="376">
        <f t="shared" si="24"/>
        <v>0</v>
      </c>
      <c r="O130" s="369"/>
      <c r="P130" s="369"/>
      <c r="Q130" s="369"/>
      <c r="R130" s="359">
        <f t="shared" si="44"/>
        <v>0</v>
      </c>
    </row>
    <row r="131" spans="1:18" ht="40.5" hidden="1">
      <c r="A131" s="371"/>
      <c r="B131" s="450" t="s">
        <v>231</v>
      </c>
      <c r="C131" s="388" t="s">
        <v>544</v>
      </c>
      <c r="D131" s="388" t="s">
        <v>297</v>
      </c>
      <c r="E131" s="403" t="s">
        <v>625</v>
      </c>
      <c r="F131" s="394"/>
      <c r="G131" s="398"/>
      <c r="H131" s="392"/>
      <c r="I131" s="392"/>
      <c r="J131" s="369"/>
      <c r="K131" s="369"/>
      <c r="L131" s="369"/>
      <c r="M131" s="369"/>
      <c r="N131" s="376">
        <f t="shared" si="24"/>
        <v>0</v>
      </c>
      <c r="O131" s="369"/>
      <c r="P131" s="369"/>
      <c r="Q131" s="369"/>
      <c r="R131" s="359">
        <f t="shared" si="44"/>
        <v>0</v>
      </c>
    </row>
    <row r="132" spans="1:18" ht="36.75" customHeight="1" hidden="1">
      <c r="A132" s="371"/>
      <c r="B132" s="450" t="s">
        <v>232</v>
      </c>
      <c r="C132" s="388" t="s">
        <v>545</v>
      </c>
      <c r="D132" s="388" t="s">
        <v>297</v>
      </c>
      <c r="E132" s="403" t="s">
        <v>626</v>
      </c>
      <c r="F132" s="394"/>
      <c r="G132" s="398"/>
      <c r="H132" s="392"/>
      <c r="I132" s="392"/>
      <c r="J132" s="369"/>
      <c r="K132" s="369"/>
      <c r="L132" s="369"/>
      <c r="M132" s="369"/>
      <c r="N132" s="376">
        <f t="shared" si="24"/>
        <v>0</v>
      </c>
      <c r="O132" s="369"/>
      <c r="P132" s="369"/>
      <c r="Q132" s="369"/>
      <c r="R132" s="359">
        <f t="shared" si="44"/>
        <v>0</v>
      </c>
    </row>
    <row r="133" spans="1:18" ht="39.75" customHeight="1" hidden="1">
      <c r="A133" s="371"/>
      <c r="B133" s="450" t="s">
        <v>237</v>
      </c>
      <c r="C133" s="388" t="s">
        <v>546</v>
      </c>
      <c r="D133" s="388" t="s">
        <v>297</v>
      </c>
      <c r="E133" s="403" t="s">
        <v>627</v>
      </c>
      <c r="F133" s="394"/>
      <c r="G133" s="398"/>
      <c r="H133" s="392"/>
      <c r="I133" s="392"/>
      <c r="J133" s="369"/>
      <c r="K133" s="369"/>
      <c r="L133" s="369"/>
      <c r="M133" s="369"/>
      <c r="N133" s="376">
        <f t="shared" si="24"/>
        <v>0</v>
      </c>
      <c r="O133" s="369"/>
      <c r="P133" s="369"/>
      <c r="Q133" s="369"/>
      <c r="R133" s="359">
        <f t="shared" si="44"/>
        <v>0</v>
      </c>
    </row>
    <row r="134" spans="1:18" ht="38.25" customHeight="1" hidden="1">
      <c r="A134" s="371"/>
      <c r="B134" s="450" t="s">
        <v>238</v>
      </c>
      <c r="C134" s="388" t="s">
        <v>547</v>
      </c>
      <c r="D134" s="388" t="s">
        <v>297</v>
      </c>
      <c r="E134" s="403" t="s">
        <v>628</v>
      </c>
      <c r="F134" s="394"/>
      <c r="G134" s="398"/>
      <c r="H134" s="392"/>
      <c r="I134" s="392"/>
      <c r="J134" s="369"/>
      <c r="K134" s="369"/>
      <c r="L134" s="369"/>
      <c r="M134" s="369"/>
      <c r="N134" s="376">
        <f t="shared" si="24"/>
        <v>0</v>
      </c>
      <c r="O134" s="369"/>
      <c r="P134" s="369"/>
      <c r="Q134" s="369"/>
      <c r="R134" s="359">
        <f t="shared" si="44"/>
        <v>0</v>
      </c>
    </row>
    <row r="135" spans="1:18" ht="40.5" hidden="1">
      <c r="A135" s="371"/>
      <c r="B135" s="450" t="s">
        <v>34</v>
      </c>
      <c r="C135" s="388" t="s">
        <v>35</v>
      </c>
      <c r="D135" s="388" t="s">
        <v>297</v>
      </c>
      <c r="E135" s="403" t="s">
        <v>629</v>
      </c>
      <c r="F135" s="394"/>
      <c r="G135" s="398"/>
      <c r="H135" s="456"/>
      <c r="I135" s="456"/>
      <c r="J135" s="451"/>
      <c r="K135" s="395"/>
      <c r="L135" s="395"/>
      <c r="M135" s="395"/>
      <c r="N135" s="376">
        <f t="shared" si="24"/>
        <v>0</v>
      </c>
      <c r="O135" s="451"/>
      <c r="P135" s="451"/>
      <c r="Q135" s="451"/>
      <c r="R135" s="359">
        <f t="shared" si="44"/>
        <v>0</v>
      </c>
    </row>
    <row r="136" spans="1:18" ht="60" customHeight="1">
      <c r="A136" s="371"/>
      <c r="B136" s="503" t="s">
        <v>223</v>
      </c>
      <c r="C136" s="503" t="s">
        <v>224</v>
      </c>
      <c r="D136" s="503" t="s">
        <v>301</v>
      </c>
      <c r="E136" s="723" t="s">
        <v>29</v>
      </c>
      <c r="F136" s="394">
        <v>140000</v>
      </c>
      <c r="G136" s="374">
        <f>F136-J136</f>
        <v>140000</v>
      </c>
      <c r="H136" s="456"/>
      <c r="I136" s="456"/>
      <c r="J136" s="451"/>
      <c r="K136" s="395"/>
      <c r="L136" s="395"/>
      <c r="M136" s="395"/>
      <c r="N136" s="376">
        <f t="shared" si="24"/>
        <v>0</v>
      </c>
      <c r="O136" s="451"/>
      <c r="P136" s="451"/>
      <c r="Q136" s="451"/>
      <c r="R136" s="359">
        <f t="shared" si="44"/>
        <v>140000</v>
      </c>
    </row>
    <row r="137" spans="1:18" ht="78.75" customHeight="1" hidden="1">
      <c r="A137" s="371"/>
      <c r="B137" s="450" t="s">
        <v>318</v>
      </c>
      <c r="C137" s="388" t="s">
        <v>319</v>
      </c>
      <c r="D137" s="388" t="s">
        <v>301</v>
      </c>
      <c r="E137" s="403" t="s">
        <v>322</v>
      </c>
      <c r="F137" s="394"/>
      <c r="G137" s="398"/>
      <c r="H137" s="456"/>
      <c r="I137" s="456"/>
      <c r="J137" s="451"/>
      <c r="K137" s="395"/>
      <c r="L137" s="395"/>
      <c r="M137" s="395"/>
      <c r="N137" s="376">
        <f t="shared" si="24"/>
        <v>0</v>
      </c>
      <c r="O137" s="451"/>
      <c r="P137" s="451"/>
      <c r="Q137" s="451"/>
      <c r="R137" s="359">
        <f t="shared" si="44"/>
        <v>0</v>
      </c>
    </row>
    <row r="138" spans="1:18" ht="73.5" customHeight="1">
      <c r="A138" s="371"/>
      <c r="B138" s="503" t="s">
        <v>225</v>
      </c>
      <c r="C138" s="503" t="s">
        <v>226</v>
      </c>
      <c r="D138" s="503" t="s">
        <v>301</v>
      </c>
      <c r="E138" s="723" t="s">
        <v>217</v>
      </c>
      <c r="F138" s="394">
        <v>14000</v>
      </c>
      <c r="G138" s="374">
        <f>F138-J138</f>
        <v>14000</v>
      </c>
      <c r="H138" s="456"/>
      <c r="I138" s="456"/>
      <c r="J138" s="451"/>
      <c r="K138" s="395"/>
      <c r="L138" s="395"/>
      <c r="M138" s="395"/>
      <c r="N138" s="376">
        <f t="shared" si="24"/>
        <v>0</v>
      </c>
      <c r="O138" s="451"/>
      <c r="P138" s="451"/>
      <c r="Q138" s="451"/>
      <c r="R138" s="359">
        <f t="shared" si="44"/>
        <v>14000</v>
      </c>
    </row>
    <row r="139" spans="1:18" ht="60.75">
      <c r="A139" s="371"/>
      <c r="B139" s="450" t="s">
        <v>240</v>
      </c>
      <c r="C139" s="388" t="s">
        <v>548</v>
      </c>
      <c r="D139" s="388" t="s">
        <v>301</v>
      </c>
      <c r="E139" s="457" t="s">
        <v>634</v>
      </c>
      <c r="F139" s="394">
        <v>98800</v>
      </c>
      <c r="G139" s="374">
        <f>F139-J139</f>
        <v>98800</v>
      </c>
      <c r="H139" s="456"/>
      <c r="I139" s="456"/>
      <c r="J139" s="451"/>
      <c r="K139" s="395"/>
      <c r="L139" s="395"/>
      <c r="M139" s="395"/>
      <c r="N139" s="376">
        <f t="shared" si="24"/>
        <v>0</v>
      </c>
      <c r="O139" s="451"/>
      <c r="P139" s="451"/>
      <c r="Q139" s="451"/>
      <c r="R139" s="359">
        <f t="shared" si="44"/>
        <v>98800</v>
      </c>
    </row>
    <row r="140" spans="1:18" ht="206.25" customHeight="1" hidden="1">
      <c r="A140" s="371"/>
      <c r="B140" s="450" t="s">
        <v>241</v>
      </c>
      <c r="C140" s="389" t="s">
        <v>549</v>
      </c>
      <c r="D140" s="389" t="s">
        <v>563</v>
      </c>
      <c r="E140" s="403" t="s">
        <v>36</v>
      </c>
      <c r="F140" s="394">
        <f>F141+F142+F143+F145+F144</f>
        <v>0</v>
      </c>
      <c r="G140" s="394">
        <f aca="true" t="shared" si="45" ref="G140:Q140">G141+G142+G143+G145+G144</f>
        <v>0</v>
      </c>
      <c r="H140" s="399">
        <f t="shared" si="45"/>
        <v>0</v>
      </c>
      <c r="I140" s="399">
        <f t="shared" si="45"/>
        <v>0</v>
      </c>
      <c r="J140" s="399">
        <f t="shared" si="45"/>
        <v>0</v>
      </c>
      <c r="K140" s="399">
        <f t="shared" si="45"/>
        <v>0</v>
      </c>
      <c r="L140" s="399"/>
      <c r="M140" s="399"/>
      <c r="N140" s="376">
        <f t="shared" si="24"/>
        <v>0</v>
      </c>
      <c r="O140" s="399">
        <f t="shared" si="45"/>
        <v>0</v>
      </c>
      <c r="P140" s="399">
        <f t="shared" si="45"/>
        <v>0</v>
      </c>
      <c r="Q140" s="399">
        <f t="shared" si="45"/>
        <v>0</v>
      </c>
      <c r="R140" s="359">
        <f t="shared" si="44"/>
        <v>0</v>
      </c>
    </row>
    <row r="141" spans="1:18" ht="56.25" customHeight="1" hidden="1">
      <c r="A141" s="371"/>
      <c r="B141" s="450" t="s">
        <v>578</v>
      </c>
      <c r="C141" s="389" t="s">
        <v>579</v>
      </c>
      <c r="D141" s="389" t="s">
        <v>303</v>
      </c>
      <c r="E141" s="403" t="s">
        <v>239</v>
      </c>
      <c r="F141" s="394"/>
      <c r="G141" s="398"/>
      <c r="H141" s="456"/>
      <c r="I141" s="456"/>
      <c r="J141" s="451"/>
      <c r="K141" s="395"/>
      <c r="L141" s="395"/>
      <c r="M141" s="395"/>
      <c r="N141" s="376">
        <f t="shared" si="24"/>
        <v>0</v>
      </c>
      <c r="O141" s="451"/>
      <c r="P141" s="451"/>
      <c r="Q141" s="451"/>
      <c r="R141" s="359">
        <f t="shared" si="44"/>
        <v>0</v>
      </c>
    </row>
    <row r="142" spans="1:18" ht="77.25" customHeight="1" hidden="1">
      <c r="A142" s="371"/>
      <c r="B142" s="450" t="s">
        <v>580</v>
      </c>
      <c r="C142" s="389" t="s">
        <v>606</v>
      </c>
      <c r="D142" s="389" t="s">
        <v>303</v>
      </c>
      <c r="E142" s="403" t="s">
        <v>605</v>
      </c>
      <c r="F142" s="394"/>
      <c r="G142" s="398"/>
      <c r="H142" s="456"/>
      <c r="I142" s="456"/>
      <c r="J142" s="451"/>
      <c r="K142" s="395"/>
      <c r="L142" s="395"/>
      <c r="M142" s="395"/>
      <c r="N142" s="376">
        <f t="shared" si="24"/>
        <v>0</v>
      </c>
      <c r="O142" s="451"/>
      <c r="P142" s="451"/>
      <c r="Q142" s="451"/>
      <c r="R142" s="359">
        <f t="shared" si="44"/>
        <v>0</v>
      </c>
    </row>
    <row r="143" spans="1:18" ht="63.75" customHeight="1" hidden="1">
      <c r="A143" s="371"/>
      <c r="B143" s="450" t="s">
        <v>608</v>
      </c>
      <c r="C143" s="389" t="s">
        <v>609</v>
      </c>
      <c r="D143" s="389" t="s">
        <v>303</v>
      </c>
      <c r="E143" s="403" t="s">
        <v>607</v>
      </c>
      <c r="F143" s="394"/>
      <c r="G143" s="398"/>
      <c r="H143" s="456"/>
      <c r="I143" s="456"/>
      <c r="J143" s="451"/>
      <c r="K143" s="395"/>
      <c r="L143" s="395"/>
      <c r="M143" s="395"/>
      <c r="N143" s="376">
        <f t="shared" si="24"/>
        <v>0</v>
      </c>
      <c r="O143" s="451"/>
      <c r="P143" s="451"/>
      <c r="Q143" s="451"/>
      <c r="R143" s="359">
        <f t="shared" si="44"/>
        <v>0</v>
      </c>
    </row>
    <row r="144" spans="1:18" ht="81.75" customHeight="1" hidden="1">
      <c r="A144" s="371"/>
      <c r="B144" s="458" t="s">
        <v>482</v>
      </c>
      <c r="C144" s="459">
        <v>3084</v>
      </c>
      <c r="D144" s="460">
        <v>1040</v>
      </c>
      <c r="E144" s="461" t="s">
        <v>321</v>
      </c>
      <c r="F144" s="394"/>
      <c r="G144" s="398"/>
      <c r="H144" s="456"/>
      <c r="I144" s="456"/>
      <c r="J144" s="451"/>
      <c r="K144" s="395"/>
      <c r="L144" s="395"/>
      <c r="M144" s="395"/>
      <c r="N144" s="376">
        <f aca="true" t="shared" si="46" ref="N144:N181">K144-Q144</f>
        <v>0</v>
      </c>
      <c r="O144" s="451"/>
      <c r="P144" s="451"/>
      <c r="Q144" s="451"/>
      <c r="R144" s="359">
        <f t="shared" si="44"/>
        <v>0</v>
      </c>
    </row>
    <row r="145" spans="1:18" ht="87.75" customHeight="1" hidden="1">
      <c r="A145" s="371"/>
      <c r="B145" s="450" t="s">
        <v>610</v>
      </c>
      <c r="C145" s="389" t="s">
        <v>611</v>
      </c>
      <c r="D145" s="389" t="s">
        <v>303</v>
      </c>
      <c r="E145" s="403" t="s">
        <v>612</v>
      </c>
      <c r="F145" s="394"/>
      <c r="G145" s="398"/>
      <c r="H145" s="456"/>
      <c r="I145" s="456"/>
      <c r="J145" s="451"/>
      <c r="K145" s="395"/>
      <c r="L145" s="395"/>
      <c r="M145" s="395"/>
      <c r="N145" s="376">
        <f t="shared" si="46"/>
        <v>0</v>
      </c>
      <c r="O145" s="451"/>
      <c r="P145" s="451"/>
      <c r="Q145" s="451"/>
      <c r="R145" s="359">
        <f t="shared" si="44"/>
        <v>0</v>
      </c>
    </row>
    <row r="146" spans="1:18" ht="69.75" customHeight="1">
      <c r="A146" s="371"/>
      <c r="B146" s="450" t="s">
        <v>240</v>
      </c>
      <c r="C146" s="388" t="s">
        <v>548</v>
      </c>
      <c r="D146" s="388" t="s">
        <v>301</v>
      </c>
      <c r="E146" s="403" t="s">
        <v>668</v>
      </c>
      <c r="F146" s="394">
        <v>38800</v>
      </c>
      <c r="G146" s="374">
        <f>F146-J146</f>
        <v>38800</v>
      </c>
      <c r="H146" s="456"/>
      <c r="I146" s="456"/>
      <c r="J146" s="451"/>
      <c r="K146" s="395"/>
      <c r="L146" s="395"/>
      <c r="M146" s="395"/>
      <c r="N146" s="376">
        <f t="shared" si="46"/>
        <v>0</v>
      </c>
      <c r="O146" s="451"/>
      <c r="P146" s="451"/>
      <c r="Q146" s="451"/>
      <c r="R146" s="359">
        <f t="shared" si="44"/>
        <v>38800</v>
      </c>
    </row>
    <row r="147" spans="1:18" ht="52.5" customHeight="1" hidden="1">
      <c r="A147" s="371"/>
      <c r="B147" s="450" t="s">
        <v>242</v>
      </c>
      <c r="C147" s="389" t="s">
        <v>550</v>
      </c>
      <c r="D147" s="389" t="s">
        <v>300</v>
      </c>
      <c r="E147" s="403" t="s">
        <v>37</v>
      </c>
      <c r="F147" s="394"/>
      <c r="G147" s="374">
        <f>F147-J147</f>
        <v>0</v>
      </c>
      <c r="H147" s="456"/>
      <c r="I147" s="456"/>
      <c r="J147" s="451"/>
      <c r="K147" s="395"/>
      <c r="L147" s="395"/>
      <c r="M147" s="395"/>
      <c r="N147" s="376">
        <f t="shared" si="46"/>
        <v>0</v>
      </c>
      <c r="O147" s="451"/>
      <c r="P147" s="451"/>
      <c r="Q147" s="451"/>
      <c r="R147" s="359">
        <f t="shared" si="44"/>
        <v>0</v>
      </c>
    </row>
    <row r="148" spans="1:18" ht="40.5" customHeight="1">
      <c r="A148" s="371"/>
      <c r="B148" s="450" t="s">
        <v>422</v>
      </c>
      <c r="C148" s="389" t="s">
        <v>423</v>
      </c>
      <c r="D148" s="389" t="s">
        <v>297</v>
      </c>
      <c r="E148" s="490" t="s">
        <v>424</v>
      </c>
      <c r="F148" s="394">
        <v>3000</v>
      </c>
      <c r="G148" s="374">
        <f>F148-J148</f>
        <v>3000</v>
      </c>
      <c r="H148" s="399"/>
      <c r="I148" s="399"/>
      <c r="J148" s="394"/>
      <c r="K148" s="394"/>
      <c r="L148" s="394"/>
      <c r="M148" s="394"/>
      <c r="N148" s="376">
        <f t="shared" si="46"/>
        <v>0</v>
      </c>
      <c r="O148" s="394"/>
      <c r="P148" s="394"/>
      <c r="Q148" s="394"/>
      <c r="R148" s="359">
        <f t="shared" si="44"/>
        <v>3000</v>
      </c>
    </row>
    <row r="149" spans="1:18" ht="237" customHeight="1" hidden="1">
      <c r="A149" s="371"/>
      <c r="B149" s="450" t="s">
        <v>50</v>
      </c>
      <c r="C149" s="389" t="s">
        <v>198</v>
      </c>
      <c r="D149" s="447">
        <v>1040</v>
      </c>
      <c r="E149" s="403" t="s">
        <v>207</v>
      </c>
      <c r="F149" s="399"/>
      <c r="G149" s="438"/>
      <c r="H149" s="399"/>
      <c r="I149" s="399"/>
      <c r="J149" s="394"/>
      <c r="K149" s="394"/>
      <c r="L149" s="394"/>
      <c r="M149" s="394"/>
      <c r="N149" s="376">
        <f t="shared" si="46"/>
        <v>0</v>
      </c>
      <c r="O149" s="394"/>
      <c r="P149" s="394"/>
      <c r="Q149" s="394"/>
      <c r="R149" s="359">
        <f t="shared" si="44"/>
        <v>0</v>
      </c>
    </row>
    <row r="150" spans="1:18" ht="153" customHeight="1">
      <c r="A150" s="371"/>
      <c r="B150" s="450" t="s">
        <v>248</v>
      </c>
      <c r="C150" s="389" t="s">
        <v>530</v>
      </c>
      <c r="D150" s="447">
        <v>1010</v>
      </c>
      <c r="E150" s="403" t="s">
        <v>247</v>
      </c>
      <c r="F150" s="394">
        <v>1000000</v>
      </c>
      <c r="G150" s="374">
        <f>F150-J150</f>
        <v>1000000</v>
      </c>
      <c r="H150" s="399"/>
      <c r="I150" s="399"/>
      <c r="J150" s="394"/>
      <c r="K150" s="394"/>
      <c r="L150" s="394"/>
      <c r="M150" s="394"/>
      <c r="N150" s="376">
        <f t="shared" si="46"/>
        <v>0</v>
      </c>
      <c r="O150" s="394"/>
      <c r="P150" s="394"/>
      <c r="Q150" s="394"/>
      <c r="R150" s="359">
        <f t="shared" si="44"/>
        <v>1000000</v>
      </c>
    </row>
    <row r="151" spans="1:18" ht="30.75" customHeight="1">
      <c r="A151" s="371"/>
      <c r="B151" s="388" t="s">
        <v>249</v>
      </c>
      <c r="C151" s="389" t="s">
        <v>243</v>
      </c>
      <c r="D151" s="447" t="s">
        <v>563</v>
      </c>
      <c r="E151" s="393" t="s">
        <v>199</v>
      </c>
      <c r="F151" s="394">
        <f>F152</f>
        <v>1003700</v>
      </c>
      <c r="G151" s="374">
        <f>F151-J151</f>
        <v>1003700</v>
      </c>
      <c r="H151" s="399">
        <f aca="true" t="shared" si="47" ref="H151:Q151">H152</f>
        <v>0</v>
      </c>
      <c r="I151" s="399">
        <f t="shared" si="47"/>
        <v>0</v>
      </c>
      <c r="J151" s="394">
        <f t="shared" si="47"/>
        <v>0</v>
      </c>
      <c r="K151" s="394">
        <f t="shared" si="47"/>
        <v>0</v>
      </c>
      <c r="L151" s="394"/>
      <c r="M151" s="394"/>
      <c r="N151" s="376">
        <f t="shared" si="46"/>
        <v>0</v>
      </c>
      <c r="O151" s="394">
        <f t="shared" si="47"/>
        <v>0</v>
      </c>
      <c r="P151" s="394">
        <f t="shared" si="47"/>
        <v>0</v>
      </c>
      <c r="Q151" s="394">
        <f t="shared" si="47"/>
        <v>0</v>
      </c>
      <c r="R151" s="359">
        <f t="shared" si="44"/>
        <v>1003700</v>
      </c>
    </row>
    <row r="152" spans="1:18" ht="40.5">
      <c r="A152" s="371"/>
      <c r="B152" s="372" t="s">
        <v>250</v>
      </c>
      <c r="C152" s="372" t="s">
        <v>244</v>
      </c>
      <c r="D152" s="372" t="s">
        <v>565</v>
      </c>
      <c r="E152" s="373" t="s">
        <v>246</v>
      </c>
      <c r="F152" s="394">
        <v>1003700</v>
      </c>
      <c r="G152" s="374">
        <f>F152-J152</f>
        <v>1003700</v>
      </c>
      <c r="H152" s="456"/>
      <c r="I152" s="456"/>
      <c r="J152" s="451"/>
      <c r="K152" s="395"/>
      <c r="L152" s="395"/>
      <c r="M152" s="395"/>
      <c r="N152" s="376">
        <f t="shared" si="46"/>
        <v>0</v>
      </c>
      <c r="O152" s="451"/>
      <c r="P152" s="451"/>
      <c r="Q152" s="451"/>
      <c r="R152" s="359">
        <f t="shared" si="44"/>
        <v>1003700</v>
      </c>
    </row>
    <row r="153" spans="1:18" ht="84.75" customHeight="1">
      <c r="A153" s="371"/>
      <c r="B153" s="135" t="s">
        <v>575</v>
      </c>
      <c r="C153" s="135"/>
      <c r="D153" s="135"/>
      <c r="E153" s="132" t="s">
        <v>4</v>
      </c>
      <c r="F153" s="425">
        <f>F154</f>
        <v>15901078</v>
      </c>
      <c r="G153" s="425">
        <f aca="true" t="shared" si="48" ref="G153:Q153">G154</f>
        <v>15901078</v>
      </c>
      <c r="H153" s="425">
        <f t="shared" si="48"/>
        <v>10174900</v>
      </c>
      <c r="I153" s="425">
        <f t="shared" si="48"/>
        <v>2577778</v>
      </c>
      <c r="J153" s="425">
        <f t="shared" si="48"/>
        <v>0</v>
      </c>
      <c r="K153" s="425">
        <f t="shared" si="48"/>
        <v>215500</v>
      </c>
      <c r="L153" s="425">
        <f t="shared" si="48"/>
        <v>80000</v>
      </c>
      <c r="M153" s="425">
        <f t="shared" si="48"/>
        <v>80000</v>
      </c>
      <c r="N153" s="718">
        <f t="shared" si="46"/>
        <v>135500</v>
      </c>
      <c r="O153" s="425">
        <f t="shared" si="48"/>
        <v>33000</v>
      </c>
      <c r="P153" s="425">
        <f t="shared" si="48"/>
        <v>0</v>
      </c>
      <c r="Q153" s="425">
        <f t="shared" si="48"/>
        <v>80000</v>
      </c>
      <c r="R153" s="359">
        <f t="shared" si="44"/>
        <v>16116578</v>
      </c>
    </row>
    <row r="154" spans="1:18" ht="60.75" customHeight="1">
      <c r="A154" s="371"/>
      <c r="B154" s="361" t="s">
        <v>576</v>
      </c>
      <c r="C154" s="361"/>
      <c r="D154" s="361"/>
      <c r="E154" s="426" t="s">
        <v>4</v>
      </c>
      <c r="F154" s="427">
        <f>F155+F159+F157</f>
        <v>15901078</v>
      </c>
      <c r="G154" s="427">
        <f aca="true" t="shared" si="49" ref="G154:Q154">G155+G159+G157</f>
        <v>15901078</v>
      </c>
      <c r="H154" s="427">
        <f t="shared" si="49"/>
        <v>10174900</v>
      </c>
      <c r="I154" s="427">
        <f t="shared" si="49"/>
        <v>2577778</v>
      </c>
      <c r="J154" s="427">
        <f t="shared" si="49"/>
        <v>0</v>
      </c>
      <c r="K154" s="427">
        <f t="shared" si="49"/>
        <v>215500</v>
      </c>
      <c r="L154" s="427">
        <f t="shared" si="49"/>
        <v>80000</v>
      </c>
      <c r="M154" s="427">
        <f t="shared" si="49"/>
        <v>80000</v>
      </c>
      <c r="N154" s="718">
        <f t="shared" si="46"/>
        <v>135500</v>
      </c>
      <c r="O154" s="427">
        <f t="shared" si="49"/>
        <v>33000</v>
      </c>
      <c r="P154" s="427">
        <f t="shared" si="49"/>
        <v>0</v>
      </c>
      <c r="Q154" s="427">
        <f t="shared" si="49"/>
        <v>80000</v>
      </c>
      <c r="R154" s="359">
        <f t="shared" si="44"/>
        <v>16116578</v>
      </c>
    </row>
    <row r="155" spans="1:18" ht="38.25" customHeight="1">
      <c r="A155" s="371"/>
      <c r="B155" s="365" t="s">
        <v>563</v>
      </c>
      <c r="C155" s="366" t="s">
        <v>564</v>
      </c>
      <c r="D155" s="365" t="s">
        <v>563</v>
      </c>
      <c r="E155" s="368" t="s">
        <v>511</v>
      </c>
      <c r="F155" s="442">
        <f>F156</f>
        <v>670000</v>
      </c>
      <c r="G155" s="442">
        <f aca="true" t="shared" si="50" ref="G155:Q155">G156</f>
        <v>670000</v>
      </c>
      <c r="H155" s="442">
        <f t="shared" si="50"/>
        <v>532700</v>
      </c>
      <c r="I155" s="462">
        <f t="shared" si="50"/>
        <v>0</v>
      </c>
      <c r="J155" s="442">
        <f t="shared" si="50"/>
        <v>0</v>
      </c>
      <c r="K155" s="442">
        <f t="shared" si="50"/>
        <v>0</v>
      </c>
      <c r="L155" s="442"/>
      <c r="M155" s="442"/>
      <c r="N155" s="376">
        <f t="shared" si="46"/>
        <v>0</v>
      </c>
      <c r="O155" s="442">
        <f t="shared" si="50"/>
        <v>0</v>
      </c>
      <c r="P155" s="442">
        <f t="shared" si="50"/>
        <v>0</v>
      </c>
      <c r="Q155" s="442">
        <f t="shared" si="50"/>
        <v>0</v>
      </c>
      <c r="R155" s="359">
        <f t="shared" si="44"/>
        <v>670000</v>
      </c>
    </row>
    <row r="156" spans="1:18" ht="66.75" customHeight="1">
      <c r="A156" s="371"/>
      <c r="B156" s="372" t="s">
        <v>203</v>
      </c>
      <c r="C156" s="372" t="s">
        <v>311</v>
      </c>
      <c r="D156" s="372" t="s">
        <v>183</v>
      </c>
      <c r="E156" s="373" t="s">
        <v>20</v>
      </c>
      <c r="F156" s="429">
        <v>670000</v>
      </c>
      <c r="G156" s="374">
        <f>F156-J156</f>
        <v>670000</v>
      </c>
      <c r="H156" s="395">
        <v>532700</v>
      </c>
      <c r="I156" s="431"/>
      <c r="J156" s="429"/>
      <c r="K156" s="429"/>
      <c r="L156" s="429"/>
      <c r="M156" s="429"/>
      <c r="N156" s="376">
        <f t="shared" si="46"/>
        <v>0</v>
      </c>
      <c r="O156" s="395"/>
      <c r="P156" s="395"/>
      <c r="Q156" s="395"/>
      <c r="R156" s="359">
        <f t="shared" si="44"/>
        <v>670000</v>
      </c>
    </row>
    <row r="157" spans="1:18" ht="36.75" customHeight="1">
      <c r="A157" s="371"/>
      <c r="B157" s="463" t="s">
        <v>563</v>
      </c>
      <c r="C157" s="463" t="s">
        <v>526</v>
      </c>
      <c r="D157" s="464" t="s">
        <v>563</v>
      </c>
      <c r="E157" s="368" t="s">
        <v>527</v>
      </c>
      <c r="F157" s="429">
        <f>F158</f>
        <v>2496178</v>
      </c>
      <c r="G157" s="429">
        <f aca="true" t="shared" si="51" ref="G157:Q157">G158</f>
        <v>2496178</v>
      </c>
      <c r="H157" s="429">
        <f t="shared" si="51"/>
        <v>1890300</v>
      </c>
      <c r="I157" s="429">
        <f t="shared" si="51"/>
        <v>142878</v>
      </c>
      <c r="J157" s="429">
        <f t="shared" si="51"/>
        <v>0</v>
      </c>
      <c r="K157" s="429">
        <f t="shared" si="51"/>
        <v>60000</v>
      </c>
      <c r="L157" s="429"/>
      <c r="M157" s="429"/>
      <c r="N157" s="376">
        <f t="shared" si="46"/>
        <v>60000</v>
      </c>
      <c r="O157" s="429">
        <f t="shared" si="51"/>
        <v>33000</v>
      </c>
      <c r="P157" s="429">
        <f t="shared" si="51"/>
        <v>0</v>
      </c>
      <c r="Q157" s="429">
        <f t="shared" si="51"/>
        <v>0</v>
      </c>
      <c r="R157" s="359">
        <f t="shared" si="44"/>
        <v>2556178</v>
      </c>
    </row>
    <row r="158" spans="1:18" ht="48.75" customHeight="1">
      <c r="A158" s="371"/>
      <c r="B158" s="372" t="s">
        <v>670</v>
      </c>
      <c r="C158" s="372" t="s">
        <v>671</v>
      </c>
      <c r="D158" s="466" t="s">
        <v>305</v>
      </c>
      <c r="E158" s="373" t="s">
        <v>714</v>
      </c>
      <c r="F158" s="429">
        <v>2496178</v>
      </c>
      <c r="G158" s="374">
        <f>F158-J158</f>
        <v>2496178</v>
      </c>
      <c r="H158" s="395">
        <v>1890300</v>
      </c>
      <c r="I158" s="395">
        <v>142878</v>
      </c>
      <c r="J158" s="429"/>
      <c r="K158" s="429">
        <v>60000</v>
      </c>
      <c r="L158" s="429"/>
      <c r="M158" s="429"/>
      <c r="N158" s="376">
        <f t="shared" si="46"/>
        <v>60000</v>
      </c>
      <c r="O158" s="395">
        <v>33000</v>
      </c>
      <c r="P158" s="395"/>
      <c r="Q158" s="395"/>
      <c r="R158" s="359">
        <f t="shared" si="44"/>
        <v>2556178</v>
      </c>
    </row>
    <row r="159" spans="1:18" ht="33.75" customHeight="1">
      <c r="A159" s="371"/>
      <c r="B159" s="463" t="s">
        <v>563</v>
      </c>
      <c r="C159" s="463" t="s">
        <v>552</v>
      </c>
      <c r="D159" s="464" t="s">
        <v>563</v>
      </c>
      <c r="E159" s="444" t="s">
        <v>551</v>
      </c>
      <c r="F159" s="429">
        <f>F162+F160+F161</f>
        <v>12734900</v>
      </c>
      <c r="G159" s="429">
        <f>G162+G160+G161</f>
        <v>12734900</v>
      </c>
      <c r="H159" s="429">
        <f>H162+H160+H161</f>
        <v>7751900</v>
      </c>
      <c r="I159" s="429">
        <f>I162+I160+I161</f>
        <v>2434900</v>
      </c>
      <c r="J159" s="429">
        <f aca="true" t="shared" si="52" ref="J159:Q159">J162+J160+J161</f>
        <v>0</v>
      </c>
      <c r="K159" s="429">
        <f t="shared" si="52"/>
        <v>155500</v>
      </c>
      <c r="L159" s="429">
        <f t="shared" si="52"/>
        <v>80000</v>
      </c>
      <c r="M159" s="429">
        <f t="shared" si="52"/>
        <v>80000</v>
      </c>
      <c r="N159" s="376">
        <f t="shared" si="46"/>
        <v>75500</v>
      </c>
      <c r="O159" s="429">
        <f t="shared" si="52"/>
        <v>0</v>
      </c>
      <c r="P159" s="429">
        <f t="shared" si="52"/>
        <v>0</v>
      </c>
      <c r="Q159" s="429">
        <f t="shared" si="52"/>
        <v>80000</v>
      </c>
      <c r="R159" s="359">
        <f t="shared" si="44"/>
        <v>12890400</v>
      </c>
    </row>
    <row r="160" spans="1:18" ht="20.25">
      <c r="A160" s="424"/>
      <c r="B160" s="467">
        <v>1014030</v>
      </c>
      <c r="C160" s="468" t="s">
        <v>553</v>
      </c>
      <c r="D160" s="413" t="s">
        <v>304</v>
      </c>
      <c r="E160" s="393" t="s">
        <v>251</v>
      </c>
      <c r="F160" s="394">
        <v>3795900</v>
      </c>
      <c r="G160" s="374">
        <f>F160-J160</f>
        <v>3795900</v>
      </c>
      <c r="H160" s="398">
        <v>2516400</v>
      </c>
      <c r="I160" s="398">
        <v>430300</v>
      </c>
      <c r="J160" s="398"/>
      <c r="K160" s="394">
        <v>82500</v>
      </c>
      <c r="L160" s="394">
        <v>80000</v>
      </c>
      <c r="M160" s="394">
        <v>80000</v>
      </c>
      <c r="N160" s="376">
        <f t="shared" si="46"/>
        <v>2500</v>
      </c>
      <c r="O160" s="398"/>
      <c r="P160" s="398"/>
      <c r="Q160" s="398">
        <v>80000</v>
      </c>
      <c r="R160" s="359">
        <f t="shared" si="44"/>
        <v>3878400</v>
      </c>
    </row>
    <row r="161" spans="1:18" ht="63.75" customHeight="1">
      <c r="A161" s="424"/>
      <c r="B161" s="467">
        <v>1014060</v>
      </c>
      <c r="C161" s="468" t="s">
        <v>479</v>
      </c>
      <c r="D161" s="413" t="s">
        <v>480</v>
      </c>
      <c r="E161" s="393" t="s">
        <v>481</v>
      </c>
      <c r="F161" s="394">
        <v>8053500</v>
      </c>
      <c r="G161" s="374">
        <f>F161-J161</f>
        <v>8053500</v>
      </c>
      <c r="H161" s="398">
        <v>4788900</v>
      </c>
      <c r="I161" s="398">
        <v>2004600</v>
      </c>
      <c r="J161" s="398"/>
      <c r="K161" s="394">
        <v>73000</v>
      </c>
      <c r="L161" s="394"/>
      <c r="M161" s="394"/>
      <c r="N161" s="376">
        <f t="shared" si="46"/>
        <v>73000</v>
      </c>
      <c r="O161" s="398"/>
      <c r="P161" s="398"/>
      <c r="Q161" s="398"/>
      <c r="R161" s="359">
        <f t="shared" si="44"/>
        <v>8126500</v>
      </c>
    </row>
    <row r="162" spans="1:18" ht="45" customHeight="1">
      <c r="A162" s="371"/>
      <c r="B162" s="467">
        <v>1014080</v>
      </c>
      <c r="C162" s="468" t="s">
        <v>252</v>
      </c>
      <c r="D162" s="413" t="s">
        <v>563</v>
      </c>
      <c r="E162" s="393" t="s">
        <v>253</v>
      </c>
      <c r="F162" s="394">
        <f aca="true" t="shared" si="53" ref="F162:K162">F163+F164</f>
        <v>885500</v>
      </c>
      <c r="G162" s="394">
        <f t="shared" si="53"/>
        <v>885500</v>
      </c>
      <c r="H162" s="394">
        <f t="shared" si="53"/>
        <v>446600</v>
      </c>
      <c r="I162" s="394">
        <f t="shared" si="53"/>
        <v>0</v>
      </c>
      <c r="J162" s="394">
        <f t="shared" si="53"/>
        <v>0</v>
      </c>
      <c r="K162" s="394">
        <f t="shared" si="53"/>
        <v>0</v>
      </c>
      <c r="L162" s="394"/>
      <c r="M162" s="394"/>
      <c r="N162" s="376">
        <f t="shared" si="46"/>
        <v>0</v>
      </c>
      <c r="O162" s="394">
        <f>O163+O164</f>
        <v>0</v>
      </c>
      <c r="P162" s="394">
        <f>P163+P164</f>
        <v>0</v>
      </c>
      <c r="Q162" s="394">
        <f>Q163+Q164</f>
        <v>0</v>
      </c>
      <c r="R162" s="359">
        <f t="shared" si="44"/>
        <v>885500</v>
      </c>
    </row>
    <row r="163" spans="1:18" ht="42" customHeight="1">
      <c r="A163" s="371"/>
      <c r="B163" s="467">
        <v>1014081</v>
      </c>
      <c r="C163" s="468" t="s">
        <v>254</v>
      </c>
      <c r="D163" s="413" t="s">
        <v>635</v>
      </c>
      <c r="E163" s="393" t="s">
        <v>256</v>
      </c>
      <c r="F163" s="394">
        <v>580500</v>
      </c>
      <c r="G163" s="374">
        <f>F163-J163</f>
        <v>580500</v>
      </c>
      <c r="H163" s="398">
        <v>446600</v>
      </c>
      <c r="I163" s="398"/>
      <c r="J163" s="398"/>
      <c r="K163" s="398"/>
      <c r="L163" s="398"/>
      <c r="M163" s="398"/>
      <c r="N163" s="376">
        <f t="shared" si="46"/>
        <v>0</v>
      </c>
      <c r="O163" s="398"/>
      <c r="P163" s="398"/>
      <c r="Q163" s="398"/>
      <c r="R163" s="359">
        <f t="shared" si="44"/>
        <v>580500</v>
      </c>
    </row>
    <row r="164" spans="1:18" ht="27" customHeight="1">
      <c r="A164" s="371"/>
      <c r="B164" s="467">
        <v>1014082</v>
      </c>
      <c r="C164" s="468" t="s">
        <v>255</v>
      </c>
      <c r="D164" s="413" t="s">
        <v>635</v>
      </c>
      <c r="E164" s="393" t="s">
        <v>257</v>
      </c>
      <c r="F164" s="394">
        <v>305000</v>
      </c>
      <c r="G164" s="374">
        <f>F164-J164</f>
        <v>305000</v>
      </c>
      <c r="H164" s="398"/>
      <c r="I164" s="398"/>
      <c r="J164" s="398"/>
      <c r="K164" s="398"/>
      <c r="L164" s="398"/>
      <c r="M164" s="398"/>
      <c r="N164" s="376">
        <f t="shared" si="46"/>
        <v>0</v>
      </c>
      <c r="O164" s="398"/>
      <c r="P164" s="398"/>
      <c r="Q164" s="398"/>
      <c r="R164" s="359">
        <f t="shared" si="44"/>
        <v>305000</v>
      </c>
    </row>
    <row r="165" spans="1:18" ht="40.5">
      <c r="A165" s="371"/>
      <c r="B165" s="469" t="s">
        <v>204</v>
      </c>
      <c r="C165" s="469"/>
      <c r="D165" s="470"/>
      <c r="E165" s="132" t="s">
        <v>307</v>
      </c>
      <c r="F165" s="425">
        <f>F166</f>
        <v>2905585</v>
      </c>
      <c r="G165" s="425">
        <f aca="true" t="shared" si="54" ref="G165:Q165">G166</f>
        <v>2805585</v>
      </c>
      <c r="H165" s="425">
        <f t="shared" si="54"/>
        <v>2150000</v>
      </c>
      <c r="I165" s="425">
        <f t="shared" si="54"/>
        <v>32873</v>
      </c>
      <c r="J165" s="425">
        <f t="shared" si="54"/>
        <v>0</v>
      </c>
      <c r="K165" s="425">
        <f t="shared" si="54"/>
        <v>0</v>
      </c>
      <c r="L165" s="425">
        <f t="shared" si="54"/>
        <v>0</v>
      </c>
      <c r="M165" s="425">
        <f t="shared" si="54"/>
        <v>0</v>
      </c>
      <c r="N165" s="718">
        <f t="shared" si="46"/>
        <v>0</v>
      </c>
      <c r="O165" s="425">
        <f t="shared" si="54"/>
        <v>0</v>
      </c>
      <c r="P165" s="425">
        <f t="shared" si="54"/>
        <v>0</v>
      </c>
      <c r="Q165" s="425">
        <f t="shared" si="54"/>
        <v>0</v>
      </c>
      <c r="R165" s="359">
        <f aca="true" t="shared" si="55" ref="R165:R181">F165+K165</f>
        <v>2905585</v>
      </c>
    </row>
    <row r="166" spans="1:18" ht="40.5">
      <c r="A166" s="371"/>
      <c r="B166" s="471" t="s">
        <v>205</v>
      </c>
      <c r="C166" s="471"/>
      <c r="D166" s="472"/>
      <c r="E166" s="362" t="s">
        <v>636</v>
      </c>
      <c r="F166" s="427">
        <f>F167+F171+F174+F169</f>
        <v>2905585</v>
      </c>
      <c r="G166" s="427">
        <f>G167+G171+G174+G169</f>
        <v>2805585</v>
      </c>
      <c r="H166" s="427">
        <f aca="true" t="shared" si="56" ref="H166:Q166">H167+H171+H174</f>
        <v>2150000</v>
      </c>
      <c r="I166" s="427">
        <f t="shared" si="56"/>
        <v>32873</v>
      </c>
      <c r="J166" s="427">
        <f t="shared" si="56"/>
        <v>0</v>
      </c>
      <c r="K166" s="427">
        <f t="shared" si="56"/>
        <v>0</v>
      </c>
      <c r="L166" s="427">
        <f t="shared" si="56"/>
        <v>0</v>
      </c>
      <c r="M166" s="427">
        <f t="shared" si="56"/>
        <v>0</v>
      </c>
      <c r="N166" s="718">
        <f t="shared" si="46"/>
        <v>0</v>
      </c>
      <c r="O166" s="427">
        <f t="shared" si="56"/>
        <v>0</v>
      </c>
      <c r="P166" s="427">
        <f t="shared" si="56"/>
        <v>0</v>
      </c>
      <c r="Q166" s="427">
        <f t="shared" si="56"/>
        <v>0</v>
      </c>
      <c r="R166" s="359">
        <f t="shared" si="55"/>
        <v>2905585</v>
      </c>
    </row>
    <row r="167" spans="1:18" ht="20.25">
      <c r="A167" s="371"/>
      <c r="B167" s="463" t="s">
        <v>563</v>
      </c>
      <c r="C167" s="463" t="s">
        <v>564</v>
      </c>
      <c r="D167" s="464" t="s">
        <v>563</v>
      </c>
      <c r="E167" s="368" t="s">
        <v>511</v>
      </c>
      <c r="F167" s="429">
        <f>F168</f>
        <v>2773585</v>
      </c>
      <c r="G167" s="429">
        <f aca="true" t="shared" si="57" ref="G167:Q167">G168</f>
        <v>2773585</v>
      </c>
      <c r="H167" s="429">
        <f t="shared" si="57"/>
        <v>2150000</v>
      </c>
      <c r="I167" s="429">
        <f t="shared" si="57"/>
        <v>32873</v>
      </c>
      <c r="J167" s="429">
        <f t="shared" si="57"/>
        <v>0</v>
      </c>
      <c r="K167" s="429">
        <f t="shared" si="57"/>
        <v>0</v>
      </c>
      <c r="L167" s="429">
        <f t="shared" si="57"/>
        <v>0</v>
      </c>
      <c r="M167" s="429">
        <f t="shared" si="57"/>
        <v>0</v>
      </c>
      <c r="N167" s="376">
        <f t="shared" si="46"/>
        <v>0</v>
      </c>
      <c r="O167" s="429">
        <f t="shared" si="57"/>
        <v>0</v>
      </c>
      <c r="P167" s="429">
        <f t="shared" si="57"/>
        <v>0</v>
      </c>
      <c r="Q167" s="429">
        <f t="shared" si="57"/>
        <v>0</v>
      </c>
      <c r="R167" s="359">
        <f t="shared" si="55"/>
        <v>2773585</v>
      </c>
    </row>
    <row r="168" spans="1:18" s="355" customFormat="1" ht="59.25" customHeight="1">
      <c r="A168" s="360"/>
      <c r="B168" s="465" t="s">
        <v>206</v>
      </c>
      <c r="C168" s="588" t="s">
        <v>311</v>
      </c>
      <c r="D168" s="473" t="s">
        <v>183</v>
      </c>
      <c r="E168" s="373" t="s">
        <v>705</v>
      </c>
      <c r="F168" s="395">
        <v>2773585</v>
      </c>
      <c r="G168" s="374">
        <f>F168-J168</f>
        <v>2773585</v>
      </c>
      <c r="H168" s="451">
        <v>2150000</v>
      </c>
      <c r="I168" s="451">
        <v>32873</v>
      </c>
      <c r="J168" s="451"/>
      <c r="K168" s="395"/>
      <c r="L168" s="395"/>
      <c r="M168" s="395"/>
      <c r="N168" s="376">
        <f t="shared" si="46"/>
        <v>0</v>
      </c>
      <c r="O168" s="451"/>
      <c r="P168" s="451"/>
      <c r="Q168" s="451"/>
      <c r="R168" s="359">
        <f t="shared" si="55"/>
        <v>2773585</v>
      </c>
    </row>
    <row r="169" spans="1:18" s="355" customFormat="1" ht="92.25" customHeight="1">
      <c r="A169" s="360"/>
      <c r="B169" s="463" t="s">
        <v>1</v>
      </c>
      <c r="C169" s="587">
        <v>9700</v>
      </c>
      <c r="D169" s="643" t="s">
        <v>1</v>
      </c>
      <c r="E169" s="368" t="s">
        <v>126</v>
      </c>
      <c r="F169" s="429">
        <f>F170</f>
        <v>32000</v>
      </c>
      <c r="G169" s="369">
        <f>F169-J169</f>
        <v>32000</v>
      </c>
      <c r="H169" s="644"/>
      <c r="I169" s="644"/>
      <c r="J169" s="644"/>
      <c r="K169" s="429"/>
      <c r="L169" s="429"/>
      <c r="M169" s="429"/>
      <c r="N169" s="370"/>
      <c r="O169" s="644"/>
      <c r="P169" s="644"/>
      <c r="Q169" s="644"/>
      <c r="R169" s="359">
        <f t="shared" si="55"/>
        <v>32000</v>
      </c>
    </row>
    <row r="170" spans="1:18" s="355" customFormat="1" ht="44.25" customHeight="1">
      <c r="A170" s="360"/>
      <c r="B170" s="588">
        <v>3719770</v>
      </c>
      <c r="C170" s="588">
        <v>9770</v>
      </c>
      <c r="D170" s="473" t="s">
        <v>495</v>
      </c>
      <c r="E170" s="373" t="s">
        <v>289</v>
      </c>
      <c r="F170" s="395">
        <v>32000</v>
      </c>
      <c r="G170" s="374">
        <f>F170-J170</f>
        <v>32000</v>
      </c>
      <c r="H170" s="451"/>
      <c r="I170" s="451"/>
      <c r="J170" s="451"/>
      <c r="K170" s="395"/>
      <c r="L170" s="395"/>
      <c r="M170" s="395"/>
      <c r="N170" s="376"/>
      <c r="O170" s="451"/>
      <c r="P170" s="451"/>
      <c r="Q170" s="451"/>
      <c r="R170" s="359">
        <f t="shared" si="55"/>
        <v>32000</v>
      </c>
    </row>
    <row r="171" spans="1:18" s="355" customFormat="1" ht="29.25" customHeight="1">
      <c r="A171" s="360"/>
      <c r="B171" s="463" t="s">
        <v>563</v>
      </c>
      <c r="C171" s="590" t="s">
        <v>703</v>
      </c>
      <c r="D171" s="464" t="s">
        <v>563</v>
      </c>
      <c r="E171" s="368" t="s">
        <v>704</v>
      </c>
      <c r="F171" s="429">
        <f>F172</f>
        <v>100000</v>
      </c>
      <c r="G171" s="431">
        <f aca="true" t="shared" si="58" ref="G171:Q171">G172</f>
        <v>0</v>
      </c>
      <c r="H171" s="431">
        <f t="shared" si="58"/>
        <v>0</v>
      </c>
      <c r="I171" s="431">
        <f t="shared" si="58"/>
        <v>0</v>
      </c>
      <c r="J171" s="395">
        <f t="shared" si="58"/>
        <v>0</v>
      </c>
      <c r="K171" s="395">
        <f t="shared" si="58"/>
        <v>0</v>
      </c>
      <c r="L171" s="395"/>
      <c r="M171" s="395"/>
      <c r="N171" s="376">
        <f t="shared" si="46"/>
        <v>0</v>
      </c>
      <c r="O171" s="395">
        <f t="shared" si="58"/>
        <v>0</v>
      </c>
      <c r="P171" s="395">
        <f t="shared" si="58"/>
        <v>0</v>
      </c>
      <c r="Q171" s="395">
        <f t="shared" si="58"/>
        <v>0</v>
      </c>
      <c r="R171" s="359">
        <f t="shared" si="55"/>
        <v>100000</v>
      </c>
    </row>
    <row r="172" spans="1:18" s="355" customFormat="1" ht="20.25">
      <c r="A172" s="371"/>
      <c r="B172" s="588">
        <v>3718710</v>
      </c>
      <c r="C172" s="586" t="s">
        <v>699</v>
      </c>
      <c r="D172" s="473" t="s">
        <v>192</v>
      </c>
      <c r="E172" s="421" t="s">
        <v>698</v>
      </c>
      <c r="F172" s="429">
        <v>100000</v>
      </c>
      <c r="G172" s="430"/>
      <c r="H172" s="430"/>
      <c r="I172" s="430"/>
      <c r="J172" s="429"/>
      <c r="K172" s="429"/>
      <c r="L172" s="429"/>
      <c r="M172" s="429"/>
      <c r="N172" s="376">
        <f t="shared" si="46"/>
        <v>0</v>
      </c>
      <c r="O172" s="429"/>
      <c r="P172" s="429"/>
      <c r="Q172" s="429"/>
      <c r="R172" s="359">
        <f t="shared" si="55"/>
        <v>100000</v>
      </c>
    </row>
    <row r="173" spans="1:18" s="355" customFormat="1" ht="101.25" hidden="1">
      <c r="A173" s="371"/>
      <c r="B173" s="474" t="s">
        <v>492</v>
      </c>
      <c r="C173" s="474" t="s">
        <v>493</v>
      </c>
      <c r="D173" s="475"/>
      <c r="E173" s="476" t="s">
        <v>494</v>
      </c>
      <c r="F173" s="477"/>
      <c r="G173" s="478"/>
      <c r="H173" s="478"/>
      <c r="I173" s="478"/>
      <c r="J173" s="479"/>
      <c r="K173" s="395"/>
      <c r="L173" s="395"/>
      <c r="M173" s="395"/>
      <c r="N173" s="376">
        <f t="shared" si="46"/>
        <v>0</v>
      </c>
      <c r="O173" s="451"/>
      <c r="P173" s="451"/>
      <c r="Q173" s="451"/>
      <c r="R173" s="359">
        <f t="shared" si="55"/>
        <v>0</v>
      </c>
    </row>
    <row r="174" spans="1:18" s="355" customFormat="1" ht="20.25" hidden="1">
      <c r="A174" s="371"/>
      <c r="B174" s="463" t="s">
        <v>563</v>
      </c>
      <c r="C174" s="587" t="s">
        <v>292</v>
      </c>
      <c r="D174" s="464" t="s">
        <v>563</v>
      </c>
      <c r="E174" s="368" t="s">
        <v>509</v>
      </c>
      <c r="F174" s="442">
        <f>F175+F177+F179</f>
        <v>0</v>
      </c>
      <c r="G174" s="442">
        <f>G175+G177+G179</f>
        <v>0</v>
      </c>
      <c r="H174" s="442">
        <f aca="true" t="shared" si="59" ref="H174:Q174">H175+H177</f>
        <v>0</v>
      </c>
      <c r="I174" s="442">
        <f t="shared" si="59"/>
        <v>0</v>
      </c>
      <c r="J174" s="442">
        <f t="shared" si="59"/>
        <v>0</v>
      </c>
      <c r="K174" s="442">
        <f t="shared" si="59"/>
        <v>0</v>
      </c>
      <c r="L174" s="442">
        <f t="shared" si="59"/>
        <v>0</v>
      </c>
      <c r="M174" s="442"/>
      <c r="N174" s="376">
        <f t="shared" si="46"/>
        <v>0</v>
      </c>
      <c r="O174" s="442">
        <f t="shared" si="59"/>
        <v>0</v>
      </c>
      <c r="P174" s="442">
        <f t="shared" si="59"/>
        <v>0</v>
      </c>
      <c r="Q174" s="442">
        <f t="shared" si="59"/>
        <v>0</v>
      </c>
      <c r="R174" s="359">
        <f t="shared" si="55"/>
        <v>0</v>
      </c>
    </row>
    <row r="175" spans="1:18" s="355" customFormat="1" ht="108" customHeight="1" hidden="1">
      <c r="A175" s="371"/>
      <c r="B175" s="480">
        <v>3719400</v>
      </c>
      <c r="C175" s="463" t="s">
        <v>315</v>
      </c>
      <c r="D175" s="464" t="s">
        <v>563</v>
      </c>
      <c r="E175" s="368" t="s">
        <v>316</v>
      </c>
      <c r="F175" s="442">
        <f>F176</f>
        <v>0</v>
      </c>
      <c r="G175" s="442">
        <f aca="true" t="shared" si="60" ref="G175:Q175">G176</f>
        <v>0</v>
      </c>
      <c r="H175" s="462">
        <f t="shared" si="60"/>
        <v>0</v>
      </c>
      <c r="I175" s="462">
        <f t="shared" si="60"/>
        <v>0</v>
      </c>
      <c r="J175" s="442">
        <f t="shared" si="60"/>
        <v>0</v>
      </c>
      <c r="K175" s="442">
        <f t="shared" si="60"/>
        <v>0</v>
      </c>
      <c r="L175" s="442"/>
      <c r="M175" s="442"/>
      <c r="N175" s="376">
        <f t="shared" si="46"/>
        <v>0</v>
      </c>
      <c r="O175" s="442">
        <f t="shared" si="60"/>
        <v>0</v>
      </c>
      <c r="P175" s="442">
        <f t="shared" si="60"/>
        <v>0</v>
      </c>
      <c r="Q175" s="442">
        <f t="shared" si="60"/>
        <v>0</v>
      </c>
      <c r="R175" s="359">
        <f t="shared" si="55"/>
        <v>0</v>
      </c>
    </row>
    <row r="176" spans="1:18" ht="64.5" customHeight="1" hidden="1">
      <c r="A176" s="371"/>
      <c r="B176" s="481">
        <v>3719410</v>
      </c>
      <c r="C176" s="468" t="s">
        <v>317</v>
      </c>
      <c r="D176" s="413" t="s">
        <v>495</v>
      </c>
      <c r="E176" s="393" t="s">
        <v>478</v>
      </c>
      <c r="F176" s="429"/>
      <c r="G176" s="374">
        <f>F176-J176</f>
        <v>0</v>
      </c>
      <c r="H176" s="482"/>
      <c r="I176" s="482"/>
      <c r="J176" s="452"/>
      <c r="K176" s="395"/>
      <c r="L176" s="395"/>
      <c r="M176" s="395"/>
      <c r="N176" s="376">
        <f t="shared" si="46"/>
        <v>0</v>
      </c>
      <c r="O176" s="451"/>
      <c r="P176" s="451"/>
      <c r="Q176" s="451"/>
      <c r="R176" s="359">
        <f t="shared" si="55"/>
        <v>0</v>
      </c>
    </row>
    <row r="177" spans="1:18" ht="84" customHeight="1" hidden="1">
      <c r="A177" s="371"/>
      <c r="B177" s="480">
        <v>3719700</v>
      </c>
      <c r="C177" s="587" t="s">
        <v>124</v>
      </c>
      <c r="D177" s="464" t="s">
        <v>563</v>
      </c>
      <c r="E177" s="368" t="s">
        <v>126</v>
      </c>
      <c r="F177" s="429">
        <f>F178</f>
        <v>0</v>
      </c>
      <c r="G177" s="429">
        <f aca="true" t="shared" si="61" ref="G177:Q177">G178</f>
        <v>0</v>
      </c>
      <c r="H177" s="429">
        <f t="shared" si="61"/>
        <v>0</v>
      </c>
      <c r="I177" s="429">
        <f t="shared" si="61"/>
        <v>0</v>
      </c>
      <c r="J177" s="429">
        <f t="shared" si="61"/>
        <v>0</v>
      </c>
      <c r="K177" s="429">
        <f t="shared" si="61"/>
        <v>0</v>
      </c>
      <c r="L177" s="429">
        <f t="shared" si="61"/>
        <v>0</v>
      </c>
      <c r="M177" s="429"/>
      <c r="N177" s="376">
        <f t="shared" si="46"/>
        <v>0</v>
      </c>
      <c r="O177" s="429">
        <f t="shared" si="61"/>
        <v>0</v>
      </c>
      <c r="P177" s="429">
        <f t="shared" si="61"/>
        <v>0</v>
      </c>
      <c r="Q177" s="429">
        <f t="shared" si="61"/>
        <v>0</v>
      </c>
      <c r="R177" s="359">
        <f t="shared" si="55"/>
        <v>0</v>
      </c>
    </row>
    <row r="178" spans="1:18" ht="33" customHeight="1" hidden="1">
      <c r="A178" s="371"/>
      <c r="B178" s="467">
        <v>3719770</v>
      </c>
      <c r="C178" s="468" t="s">
        <v>127</v>
      </c>
      <c r="D178" s="413" t="s">
        <v>495</v>
      </c>
      <c r="E178" s="393" t="s">
        <v>289</v>
      </c>
      <c r="F178" s="429"/>
      <c r="G178" s="374">
        <f>F178-J178</f>
        <v>0</v>
      </c>
      <c r="H178" s="482"/>
      <c r="I178" s="482"/>
      <c r="J178" s="452"/>
      <c r="K178" s="395"/>
      <c r="L178" s="395"/>
      <c r="M178" s="395"/>
      <c r="N178" s="376">
        <f t="shared" si="46"/>
        <v>0</v>
      </c>
      <c r="O178" s="451"/>
      <c r="P178" s="451"/>
      <c r="Q178" s="451"/>
      <c r="R178" s="359">
        <f t="shared" si="55"/>
        <v>0</v>
      </c>
    </row>
    <row r="179" spans="1:18" ht="88.5" customHeight="1" hidden="1">
      <c r="A179" s="371"/>
      <c r="B179" s="483">
        <v>3719800</v>
      </c>
      <c r="C179" s="400" t="s">
        <v>498</v>
      </c>
      <c r="D179" s="365" t="s">
        <v>563</v>
      </c>
      <c r="E179" s="401" t="s">
        <v>499</v>
      </c>
      <c r="F179" s="429">
        <f>F180</f>
        <v>0</v>
      </c>
      <c r="G179" s="374">
        <f>F179-J179</f>
        <v>0</v>
      </c>
      <c r="H179" s="482"/>
      <c r="I179" s="482"/>
      <c r="J179" s="452"/>
      <c r="K179" s="395"/>
      <c r="L179" s="395"/>
      <c r="M179" s="395"/>
      <c r="N179" s="376">
        <f t="shared" si="46"/>
        <v>0</v>
      </c>
      <c r="O179" s="451"/>
      <c r="P179" s="451"/>
      <c r="Q179" s="451"/>
      <c r="R179" s="359">
        <f t="shared" si="55"/>
        <v>0</v>
      </c>
    </row>
    <row r="180" spans="1:18" ht="65.25" customHeight="1" hidden="1">
      <c r="A180" s="371"/>
      <c r="B180" s="404">
        <v>3719800</v>
      </c>
      <c r="C180" s="389" t="s">
        <v>498</v>
      </c>
      <c r="D180" s="389" t="s">
        <v>495</v>
      </c>
      <c r="E180" s="393" t="s">
        <v>499</v>
      </c>
      <c r="F180" s="429"/>
      <c r="G180" s="374">
        <f>F180-J180</f>
        <v>0</v>
      </c>
      <c r="H180" s="482"/>
      <c r="I180" s="482"/>
      <c r="J180" s="452"/>
      <c r="K180" s="395"/>
      <c r="L180" s="395"/>
      <c r="M180" s="395"/>
      <c r="N180" s="376">
        <f t="shared" si="46"/>
        <v>0</v>
      </c>
      <c r="O180" s="451"/>
      <c r="P180" s="451"/>
      <c r="Q180" s="451"/>
      <c r="R180" s="359">
        <f t="shared" si="55"/>
        <v>0</v>
      </c>
    </row>
    <row r="181" spans="2:18" ht="24.75" customHeight="1">
      <c r="B181" s="485"/>
      <c r="C181" s="485"/>
      <c r="D181" s="485"/>
      <c r="E181" s="353" t="s">
        <v>496</v>
      </c>
      <c r="F181" s="704">
        <f aca="true" t="shared" si="62" ref="F181:Q181">F10+F70+F110+F153+F165</f>
        <v>204486574</v>
      </c>
      <c r="G181" s="704">
        <f t="shared" si="62"/>
        <v>204386574</v>
      </c>
      <c r="H181" s="704">
        <f t="shared" si="62"/>
        <v>124817032</v>
      </c>
      <c r="I181" s="704">
        <f t="shared" si="62"/>
        <v>18263015</v>
      </c>
      <c r="J181" s="724">
        <f t="shared" si="62"/>
        <v>0</v>
      </c>
      <c r="K181" s="704">
        <f t="shared" si="62"/>
        <v>11230986</v>
      </c>
      <c r="L181" s="704">
        <f t="shared" si="62"/>
        <v>9581486</v>
      </c>
      <c r="M181" s="704">
        <f t="shared" si="62"/>
        <v>9581486</v>
      </c>
      <c r="N181" s="725">
        <f t="shared" si="46"/>
        <v>1649500</v>
      </c>
      <c r="O181" s="704">
        <f t="shared" si="62"/>
        <v>93000</v>
      </c>
      <c r="P181" s="704">
        <f t="shared" si="62"/>
        <v>0</v>
      </c>
      <c r="Q181" s="704">
        <f t="shared" si="62"/>
        <v>9581486</v>
      </c>
      <c r="R181" s="707">
        <f t="shared" si="55"/>
        <v>215717560</v>
      </c>
    </row>
    <row r="182" spans="2:18" ht="20.25">
      <c r="B182" s="486"/>
      <c r="C182" s="486"/>
      <c r="D182" s="486"/>
      <c r="E182" s="487"/>
      <c r="F182" s="488"/>
      <c r="G182" s="488"/>
      <c r="H182" s="488"/>
      <c r="I182" s="488"/>
      <c r="J182" s="488"/>
      <c r="K182" s="488"/>
      <c r="L182" s="488"/>
      <c r="M182" s="488"/>
      <c r="N182" s="489"/>
      <c r="O182" s="488"/>
      <c r="P182" s="488"/>
      <c r="Q182" s="488"/>
      <c r="R182" s="726"/>
    </row>
    <row r="183" spans="2:18" ht="20.25">
      <c r="B183" s="486"/>
      <c r="C183" s="486"/>
      <c r="D183" s="486"/>
      <c r="E183" s="487"/>
      <c r="F183" s="488"/>
      <c r="G183" s="488"/>
      <c r="H183" s="488"/>
      <c r="I183" s="488"/>
      <c r="J183" s="488"/>
      <c r="K183" s="488"/>
      <c r="L183" s="488"/>
      <c r="M183" s="488"/>
      <c r="N183" s="489"/>
      <c r="O183" s="488"/>
      <c r="P183" s="488"/>
      <c r="Q183" s="488"/>
      <c r="R183" s="726"/>
    </row>
    <row r="184" spans="2:18" ht="20.25">
      <c r="B184" s="486"/>
      <c r="C184" s="486"/>
      <c r="D184" s="486"/>
      <c r="E184" s="487"/>
      <c r="F184" s="488"/>
      <c r="G184" s="488"/>
      <c r="H184" s="488"/>
      <c r="I184" s="488"/>
      <c r="J184" s="488"/>
      <c r="K184" s="488"/>
      <c r="L184" s="488"/>
      <c r="M184" s="488"/>
      <c r="N184" s="489"/>
      <c r="O184" s="488"/>
      <c r="P184" s="488"/>
      <c r="Q184" s="488"/>
      <c r="R184" s="727">
        <f>S184+T184</f>
        <v>0</v>
      </c>
    </row>
    <row r="185" spans="5:17" ht="20.25">
      <c r="E185" s="490" t="s">
        <v>175</v>
      </c>
      <c r="K185" s="75"/>
      <c r="Q185" s="75" t="s">
        <v>708</v>
      </c>
    </row>
    <row r="188" spans="7:18" ht="20.25">
      <c r="G188" s="491"/>
      <c r="N188" s="371"/>
      <c r="R188" s="491"/>
    </row>
  </sheetData>
  <sheetProtection/>
  <mergeCells count="22">
    <mergeCell ref="O2:R2"/>
    <mergeCell ref="O7:P7"/>
    <mergeCell ref="F6:J6"/>
    <mergeCell ref="K7:K8"/>
    <mergeCell ref="P1:R1"/>
    <mergeCell ref="H7:I7"/>
    <mergeCell ref="R6:R8"/>
    <mergeCell ref="B3:Q3"/>
    <mergeCell ref="C6:C8"/>
    <mergeCell ref="F7:F8"/>
    <mergeCell ref="B4:C4"/>
    <mergeCell ref="B5:C5"/>
    <mergeCell ref="N7:N8"/>
    <mergeCell ref="J7:J8"/>
    <mergeCell ref="E6:E8"/>
    <mergeCell ref="K6:Q6"/>
    <mergeCell ref="Q7:Q8"/>
    <mergeCell ref="A6:A8"/>
    <mergeCell ref="G7:G8"/>
    <mergeCell ref="L7:M7"/>
    <mergeCell ref="D6:D8"/>
    <mergeCell ref="B6:B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3" manualBreakCount="3">
    <brk id="53" min="1" max="16" man="1"/>
    <brk id="93" min="1" max="16" man="1"/>
    <brk id="118"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C12" sqref="C12"/>
    </sheetView>
  </sheetViews>
  <sheetFormatPr defaultColWidth="8.8515625" defaultRowHeight="12.75"/>
  <cols>
    <col min="1" max="1" width="0" style="94" hidden="1" customWidth="1"/>
    <col min="2" max="2" width="14.7109375" style="94" customWidth="1"/>
    <col min="3" max="3" width="20.7109375" style="125" customWidth="1"/>
    <col min="4" max="4" width="17.00390625" style="125" customWidth="1"/>
    <col min="5" max="5" width="50.7109375" style="126" customWidth="1"/>
    <col min="6" max="6" width="24.421875" style="126" customWidth="1"/>
    <col min="7" max="7" width="23.57421875" style="125" customWidth="1"/>
    <col min="8" max="8" width="15.57421875" style="125" customWidth="1"/>
    <col min="9" max="9" width="23.00390625" style="125" customWidth="1"/>
    <col min="10" max="10" width="19.00390625" style="125" customWidth="1"/>
    <col min="11" max="11" width="23.57421875" style="125" customWidth="1"/>
    <col min="12" max="12" width="21.00390625" style="125" customWidth="1"/>
    <col min="13" max="13" width="24.140625" style="125" customWidth="1"/>
    <col min="14" max="14" width="27.28125" style="125" customWidth="1"/>
    <col min="15" max="15" width="21.57421875" style="125" customWidth="1"/>
    <col min="16" max="16" width="20.140625" style="125" customWidth="1"/>
    <col min="17" max="17" width="20.421875" style="125" customWidth="1"/>
    <col min="18" max="16384" width="8.8515625" style="103" customWidth="1"/>
  </cols>
  <sheetData>
    <row r="1" spans="3:17" ht="182.25" customHeight="1">
      <c r="C1" s="101"/>
      <c r="D1" s="101"/>
      <c r="E1" s="102"/>
      <c r="F1" s="102"/>
      <c r="G1" s="101"/>
      <c r="H1" s="101"/>
      <c r="I1" s="101"/>
      <c r="J1" s="101"/>
      <c r="K1" s="101"/>
      <c r="L1" s="101"/>
      <c r="M1" s="101"/>
      <c r="N1" s="101"/>
      <c r="O1" s="101"/>
      <c r="P1" s="1144" t="s">
        <v>600</v>
      </c>
      <c r="Q1" s="1144"/>
    </row>
    <row r="2" spans="2:23" ht="75" customHeight="1">
      <c r="B2" s="1155" t="s">
        <v>713</v>
      </c>
      <c r="C2" s="1155"/>
      <c r="D2" s="1155"/>
      <c r="E2" s="1155"/>
      <c r="F2" s="1155"/>
      <c r="G2" s="1155"/>
      <c r="H2" s="1155"/>
      <c r="I2" s="1155"/>
      <c r="J2" s="1155"/>
      <c r="K2" s="1155"/>
      <c r="L2" s="1155"/>
      <c r="M2" s="1155"/>
      <c r="N2" s="1155"/>
      <c r="O2" s="1155"/>
      <c r="P2" s="1155"/>
      <c r="Q2" s="1155"/>
      <c r="W2" s="105"/>
    </row>
    <row r="3" spans="2:23" ht="75" customHeight="1">
      <c r="B3" s="104"/>
      <c r="C3" s="733">
        <v>25539000000</v>
      </c>
      <c r="D3" s="104"/>
      <c r="E3" s="104"/>
      <c r="F3" s="104"/>
      <c r="G3" s="104"/>
      <c r="H3" s="104"/>
      <c r="I3" s="104"/>
      <c r="J3" s="104"/>
      <c r="K3" s="104"/>
      <c r="L3" s="104"/>
      <c r="M3" s="104"/>
      <c r="N3" s="104"/>
      <c r="O3" s="104"/>
      <c r="P3" s="104"/>
      <c r="Q3" s="753" t="s">
        <v>176</v>
      </c>
      <c r="W3" s="229"/>
    </row>
    <row r="4" spans="3:29" ht="31.5" customHeight="1" thickBot="1">
      <c r="C4" s="734" t="s">
        <v>108</v>
      </c>
      <c r="D4" s="106"/>
      <c r="E4" s="1156" t="s">
        <v>444</v>
      </c>
      <c r="F4" s="1156"/>
      <c r="G4" s="1156"/>
      <c r="H4" s="1156"/>
      <c r="I4" s="1156"/>
      <c r="J4" s="1156"/>
      <c r="K4" s="1156"/>
      <c r="L4" s="1156"/>
      <c r="M4" s="1156"/>
      <c r="N4" s="1156"/>
      <c r="O4" s="1156"/>
      <c r="P4" s="1156"/>
      <c r="Q4" s="1156"/>
      <c r="AC4" s="144"/>
    </row>
    <row r="5" spans="2:17" ht="59.25" customHeight="1">
      <c r="B5" s="1157" t="s">
        <v>334</v>
      </c>
      <c r="C5" s="1157" t="s">
        <v>325</v>
      </c>
      <c r="D5" s="1157" t="s">
        <v>335</v>
      </c>
      <c r="E5" s="1160" t="s">
        <v>324</v>
      </c>
      <c r="F5" s="1163" t="s">
        <v>30</v>
      </c>
      <c r="G5" s="1153"/>
      <c r="H5" s="1153"/>
      <c r="I5" s="1154"/>
      <c r="J5" s="1152" t="s">
        <v>31</v>
      </c>
      <c r="K5" s="1153"/>
      <c r="L5" s="1153"/>
      <c r="M5" s="1154"/>
      <c r="N5" s="1152" t="s">
        <v>32</v>
      </c>
      <c r="O5" s="1153"/>
      <c r="P5" s="1153"/>
      <c r="Q5" s="1154"/>
    </row>
    <row r="6" spans="2:17" ht="35.25" customHeight="1">
      <c r="B6" s="1158"/>
      <c r="C6" s="1158"/>
      <c r="D6" s="1158"/>
      <c r="E6" s="1161"/>
      <c r="F6" s="1150" t="s">
        <v>637</v>
      </c>
      <c r="G6" s="1147" t="s">
        <v>638</v>
      </c>
      <c r="H6" s="1148"/>
      <c r="I6" s="1149" t="s">
        <v>639</v>
      </c>
      <c r="J6" s="1150" t="s">
        <v>637</v>
      </c>
      <c r="K6" s="1147" t="s">
        <v>638</v>
      </c>
      <c r="L6" s="1148"/>
      <c r="M6" s="1149" t="s">
        <v>639</v>
      </c>
      <c r="N6" s="1145" t="s">
        <v>637</v>
      </c>
      <c r="O6" s="1142" t="s">
        <v>638</v>
      </c>
      <c r="P6" s="1143"/>
      <c r="Q6" s="1145" t="s">
        <v>639</v>
      </c>
    </row>
    <row r="7" spans="2:17" ht="185.25" customHeight="1" thickBot="1">
      <c r="B7" s="1159"/>
      <c r="C7" s="1159"/>
      <c r="D7" s="1159"/>
      <c r="E7" s="1162"/>
      <c r="F7" s="1151"/>
      <c r="G7" s="531" t="s">
        <v>328</v>
      </c>
      <c r="H7" s="532" t="s">
        <v>329</v>
      </c>
      <c r="I7" s="1146"/>
      <c r="J7" s="1151"/>
      <c r="K7" s="531" t="s">
        <v>328</v>
      </c>
      <c r="L7" s="532" t="s">
        <v>329</v>
      </c>
      <c r="M7" s="1146"/>
      <c r="N7" s="1146"/>
      <c r="O7" s="531" t="s">
        <v>328</v>
      </c>
      <c r="P7" s="532" t="s">
        <v>329</v>
      </c>
      <c r="Q7" s="1146"/>
    </row>
    <row r="8" spans="1:17" s="114" customFormat="1" ht="21" thickBot="1">
      <c r="A8" s="108"/>
      <c r="B8" s="507">
        <v>1</v>
      </c>
      <c r="C8" s="507">
        <v>2</v>
      </c>
      <c r="D8" s="508">
        <v>3</v>
      </c>
      <c r="E8" s="509">
        <v>4</v>
      </c>
      <c r="F8" s="510">
        <v>5</v>
      </c>
      <c r="G8" s="511">
        <v>6</v>
      </c>
      <c r="H8" s="512">
        <v>7</v>
      </c>
      <c r="I8" s="512">
        <v>8</v>
      </c>
      <c r="J8" s="513">
        <v>9</v>
      </c>
      <c r="K8" s="513">
        <v>10</v>
      </c>
      <c r="L8" s="513">
        <v>11</v>
      </c>
      <c r="M8" s="513">
        <v>12</v>
      </c>
      <c r="N8" s="513">
        <v>13</v>
      </c>
      <c r="O8" s="513">
        <v>14</v>
      </c>
      <c r="P8" s="513">
        <v>15</v>
      </c>
      <c r="Q8" s="514">
        <v>16</v>
      </c>
    </row>
    <row r="9" spans="1:17" s="114" customFormat="1" ht="75" customHeight="1" thickBot="1">
      <c r="A9" s="108"/>
      <c r="B9" s="160" t="s">
        <v>348</v>
      </c>
      <c r="C9" s="167"/>
      <c r="D9" s="728"/>
      <c r="E9" s="732" t="s">
        <v>182</v>
      </c>
      <c r="F9" s="735">
        <v>100000</v>
      </c>
      <c r="G9" s="735">
        <v>14850</v>
      </c>
      <c r="H9" s="736"/>
      <c r="I9" s="736">
        <v>114850</v>
      </c>
      <c r="J9" s="737"/>
      <c r="K9" s="736">
        <v>-14850</v>
      </c>
      <c r="L9" s="737"/>
      <c r="M9" s="736">
        <v>-14850</v>
      </c>
      <c r="N9" s="736">
        <v>100000</v>
      </c>
      <c r="O9" s="737"/>
      <c r="P9" s="737"/>
      <c r="Q9" s="735">
        <v>100000</v>
      </c>
    </row>
    <row r="10" spans="1:17" s="114" customFormat="1" ht="54.75" customHeight="1" thickBot="1">
      <c r="A10" s="108"/>
      <c r="B10" s="505" t="s">
        <v>349</v>
      </c>
      <c r="C10" s="168"/>
      <c r="D10" s="729"/>
      <c r="E10" s="731" t="s">
        <v>182</v>
      </c>
      <c r="F10" s="738">
        <v>100000</v>
      </c>
      <c r="G10" s="735">
        <v>14850</v>
      </c>
      <c r="H10" s="736"/>
      <c r="I10" s="736">
        <v>114850</v>
      </c>
      <c r="J10" s="739"/>
      <c r="K10" s="736">
        <v>-14850</v>
      </c>
      <c r="L10" s="739"/>
      <c r="M10" s="736">
        <v>-14850</v>
      </c>
      <c r="N10" s="736">
        <v>100000</v>
      </c>
      <c r="O10" s="739"/>
      <c r="P10" s="739"/>
      <c r="Q10" s="735">
        <v>100000</v>
      </c>
    </row>
    <row r="11" spans="1:17" s="114" customFormat="1" ht="87.75" customHeight="1" thickBot="1">
      <c r="A11" s="108"/>
      <c r="B11" s="414" t="s">
        <v>377</v>
      </c>
      <c r="C11" s="515" t="s">
        <v>445</v>
      </c>
      <c r="D11" s="414" t="s">
        <v>302</v>
      </c>
      <c r="E11" s="730" t="s">
        <v>465</v>
      </c>
      <c r="F11" s="740">
        <v>100000</v>
      </c>
      <c r="G11" s="741">
        <v>14850</v>
      </c>
      <c r="H11" s="741"/>
      <c r="I11" s="741">
        <v>114850</v>
      </c>
      <c r="J11" s="742"/>
      <c r="K11" s="742"/>
      <c r="L11" s="742"/>
      <c r="M11" s="742"/>
      <c r="N11" s="741">
        <v>100000</v>
      </c>
      <c r="O11" s="741">
        <v>14850</v>
      </c>
      <c r="P11" s="742"/>
      <c r="Q11" s="743">
        <v>114850</v>
      </c>
    </row>
    <row r="12" spans="1:17" s="114" customFormat="1" ht="86.25" customHeight="1" thickBot="1">
      <c r="A12" s="108"/>
      <c r="B12" s="504" t="s">
        <v>378</v>
      </c>
      <c r="C12" s="506" t="s">
        <v>446</v>
      </c>
      <c r="D12" s="506" t="s">
        <v>302</v>
      </c>
      <c r="E12" s="516" t="s">
        <v>464</v>
      </c>
      <c r="F12" s="744"/>
      <c r="G12" s="744"/>
      <c r="H12" s="744"/>
      <c r="I12" s="744"/>
      <c r="J12" s="744"/>
      <c r="K12" s="745">
        <v>-14850</v>
      </c>
      <c r="L12" s="745"/>
      <c r="M12" s="746">
        <v>-14850</v>
      </c>
      <c r="N12" s="744"/>
      <c r="O12" s="745">
        <v>-14850</v>
      </c>
      <c r="P12" s="744"/>
      <c r="Q12" s="747">
        <v>-14850</v>
      </c>
    </row>
    <row r="13" spans="1:17" s="114" customFormat="1" ht="57.75" customHeight="1" hidden="1" thickBot="1">
      <c r="A13" s="108"/>
      <c r="B13" s="517"/>
      <c r="C13" s="518"/>
      <c r="D13" s="518"/>
      <c r="E13" s="519"/>
      <c r="F13" s="748"/>
      <c r="G13" s="744"/>
      <c r="H13" s="744"/>
      <c r="I13" s="744"/>
      <c r="J13" s="744"/>
      <c r="K13" s="744"/>
      <c r="L13" s="744"/>
      <c r="M13" s="744"/>
      <c r="N13" s="744"/>
      <c r="O13" s="744"/>
      <c r="P13" s="744"/>
      <c r="Q13" s="749"/>
    </row>
    <row r="14" spans="1:17" s="114" customFormat="1" ht="72.75" customHeight="1" hidden="1" thickBot="1">
      <c r="A14" s="108"/>
      <c r="B14" s="520"/>
      <c r="C14" s="414"/>
      <c r="D14" s="414"/>
      <c r="E14" s="521"/>
      <c r="F14" s="750"/>
      <c r="G14" s="751"/>
      <c r="H14" s="751"/>
      <c r="I14" s="751"/>
      <c r="J14" s="751"/>
      <c r="K14" s="751"/>
      <c r="L14" s="751"/>
      <c r="M14" s="751"/>
      <c r="N14" s="751"/>
      <c r="O14" s="751"/>
      <c r="P14" s="751"/>
      <c r="Q14" s="752"/>
    </row>
    <row r="15" spans="1:17" ht="28.5" customHeight="1" thickBot="1">
      <c r="A15" s="103"/>
      <c r="B15" s="522"/>
      <c r="C15" s="170"/>
      <c r="D15" s="171"/>
      <c r="E15" s="172" t="s">
        <v>118</v>
      </c>
      <c r="F15" s="736">
        <v>100000</v>
      </c>
      <c r="G15" s="735">
        <v>14850</v>
      </c>
      <c r="H15" s="736"/>
      <c r="I15" s="736">
        <v>114850</v>
      </c>
      <c r="J15" s="736"/>
      <c r="K15" s="736">
        <v>-14850</v>
      </c>
      <c r="L15" s="736"/>
      <c r="M15" s="736">
        <v>-14850</v>
      </c>
      <c r="N15" s="736">
        <v>100000</v>
      </c>
      <c r="O15" s="736"/>
      <c r="P15" s="736"/>
      <c r="Q15" s="173">
        <v>100000</v>
      </c>
    </row>
    <row r="16" spans="1:17" ht="20.25">
      <c r="A16" s="103"/>
      <c r="B16" s="523"/>
      <c r="C16" s="524"/>
      <c r="D16" s="524"/>
      <c r="E16" s="525"/>
      <c r="F16" s="525"/>
      <c r="G16" s="525"/>
      <c r="H16" s="525"/>
      <c r="I16" s="525"/>
      <c r="J16" s="525"/>
      <c r="K16" s="525"/>
      <c r="L16" s="525"/>
      <c r="M16" s="525"/>
      <c r="N16" s="525"/>
      <c r="O16" s="525"/>
      <c r="P16" s="525"/>
      <c r="Q16" s="526"/>
    </row>
    <row r="17" spans="3:17" s="523" customFormat="1" ht="20.25">
      <c r="C17" s="527"/>
      <c r="D17" s="527"/>
      <c r="E17" s="528" t="s">
        <v>175</v>
      </c>
      <c r="F17" s="528"/>
      <c r="G17" s="529"/>
      <c r="H17" s="529"/>
      <c r="I17" s="529"/>
      <c r="J17" s="529"/>
      <c r="K17" s="529" t="s">
        <v>708</v>
      </c>
      <c r="L17" s="529"/>
      <c r="M17" s="530"/>
      <c r="N17" s="529"/>
      <c r="O17" s="529"/>
      <c r="P17" s="529"/>
      <c r="Q17" s="530"/>
    </row>
    <row r="18" spans="1:17" ht="20.25">
      <c r="A18" s="103"/>
      <c r="B18" s="523"/>
      <c r="C18" s="527"/>
      <c r="D18" s="527"/>
      <c r="E18" s="529"/>
      <c r="F18" s="529"/>
      <c r="G18" s="529"/>
      <c r="H18" s="529"/>
      <c r="I18" s="529"/>
      <c r="J18" s="529"/>
      <c r="K18" s="529"/>
      <c r="L18" s="529"/>
      <c r="M18" s="529"/>
      <c r="N18" s="529"/>
      <c r="O18" s="529"/>
      <c r="P18" s="529"/>
      <c r="Q18" s="530"/>
    </row>
    <row r="19" spans="1:17" ht="20.25">
      <c r="A19" s="103"/>
      <c r="B19" s="523"/>
      <c r="C19" s="527"/>
      <c r="D19" s="527"/>
      <c r="E19" s="529"/>
      <c r="F19" s="529"/>
      <c r="G19" s="529"/>
      <c r="H19" s="529"/>
      <c r="I19" s="529"/>
      <c r="J19" s="529"/>
      <c r="K19" s="529"/>
      <c r="L19" s="529"/>
      <c r="M19" s="529"/>
      <c r="N19" s="529"/>
      <c r="O19" s="529"/>
      <c r="P19" s="529"/>
      <c r="Q19" s="530"/>
    </row>
    <row r="20" spans="1:17" ht="12.75">
      <c r="A20" s="103"/>
      <c r="B20" s="103"/>
      <c r="C20" s="122"/>
      <c r="D20" s="122"/>
      <c r="E20" s="102"/>
      <c r="F20" s="102"/>
      <c r="G20" s="102"/>
      <c r="H20" s="102"/>
      <c r="I20" s="102"/>
      <c r="J20" s="102"/>
      <c r="K20" s="102"/>
      <c r="L20" s="102"/>
      <c r="M20" s="102"/>
      <c r="N20" s="102"/>
      <c r="O20" s="102"/>
      <c r="P20" s="102"/>
      <c r="Q20" s="123"/>
    </row>
    <row r="21" spans="1:17" ht="12.75">
      <c r="A21" s="103"/>
      <c r="B21" s="103"/>
      <c r="C21" s="122"/>
      <c r="D21" s="122"/>
      <c r="E21" s="102"/>
      <c r="F21" s="102"/>
      <c r="G21" s="102"/>
      <c r="H21" s="102"/>
      <c r="I21" s="102"/>
      <c r="J21" s="102"/>
      <c r="K21" s="102"/>
      <c r="L21" s="102"/>
      <c r="M21" s="102"/>
      <c r="N21" s="102"/>
      <c r="O21" s="102"/>
      <c r="P21" s="102"/>
      <c r="Q21" s="123"/>
    </row>
    <row r="22" spans="1:17" ht="12.75">
      <c r="A22" s="103"/>
      <c r="B22" s="103"/>
      <c r="C22" s="122"/>
      <c r="D22" s="122"/>
      <c r="E22" s="102"/>
      <c r="F22" s="102"/>
      <c r="G22" s="102"/>
      <c r="H22" s="102"/>
      <c r="I22" s="102"/>
      <c r="J22" s="102"/>
      <c r="K22" s="102"/>
      <c r="L22" s="102"/>
      <c r="M22" s="102"/>
      <c r="N22" s="102"/>
      <c r="O22" s="102"/>
      <c r="P22" s="102"/>
      <c r="Q22" s="123"/>
    </row>
    <row r="23" spans="1:17" ht="12.75">
      <c r="A23" s="103"/>
      <c r="B23" s="103"/>
      <c r="C23" s="122"/>
      <c r="D23" s="122"/>
      <c r="E23" s="102"/>
      <c r="F23" s="102"/>
      <c r="G23" s="102"/>
      <c r="H23" s="102"/>
      <c r="I23" s="102"/>
      <c r="J23" s="102"/>
      <c r="K23" s="102"/>
      <c r="L23" s="102"/>
      <c r="M23" s="102"/>
      <c r="N23" s="102"/>
      <c r="O23" s="102"/>
      <c r="P23" s="102"/>
      <c r="Q23" s="123"/>
    </row>
    <row r="24" spans="1:17" ht="12.75">
      <c r="A24" s="103"/>
      <c r="B24" s="103"/>
      <c r="C24" s="122"/>
      <c r="D24" s="122"/>
      <c r="E24" s="102"/>
      <c r="F24" s="102"/>
      <c r="G24" s="102"/>
      <c r="H24" s="102"/>
      <c r="I24" s="102"/>
      <c r="J24" s="102"/>
      <c r="K24" s="102"/>
      <c r="L24" s="102"/>
      <c r="M24" s="102"/>
      <c r="N24" s="102"/>
      <c r="O24" s="102"/>
      <c r="P24" s="102"/>
      <c r="Q24" s="123"/>
    </row>
    <row r="25" spans="1:17" ht="12.75">
      <c r="A25" s="103"/>
      <c r="B25" s="103"/>
      <c r="C25" s="122"/>
      <c r="D25" s="122"/>
      <c r="E25" s="102"/>
      <c r="F25" s="102"/>
      <c r="G25" s="102"/>
      <c r="H25" s="102"/>
      <c r="I25" s="102"/>
      <c r="J25" s="102"/>
      <c r="K25" s="102"/>
      <c r="L25" s="102"/>
      <c r="M25" s="102"/>
      <c r="N25" s="102"/>
      <c r="O25" s="102"/>
      <c r="P25" s="102"/>
      <c r="Q25" s="123"/>
    </row>
    <row r="26" spans="1:17" ht="12.75">
      <c r="A26" s="103"/>
      <c r="B26" s="103"/>
      <c r="C26" s="122"/>
      <c r="D26" s="122"/>
      <c r="E26" s="102"/>
      <c r="F26" s="102"/>
      <c r="G26" s="102"/>
      <c r="H26" s="102"/>
      <c r="I26" s="102"/>
      <c r="J26" s="102"/>
      <c r="K26" s="102"/>
      <c r="L26" s="102"/>
      <c r="M26" s="102"/>
      <c r="N26" s="102"/>
      <c r="O26" s="102"/>
      <c r="P26" s="102"/>
      <c r="Q26" s="123"/>
    </row>
    <row r="27" spans="1:17" ht="12.75">
      <c r="A27" s="103"/>
      <c r="B27" s="103"/>
      <c r="C27" s="122"/>
      <c r="D27" s="122"/>
      <c r="E27" s="102"/>
      <c r="F27" s="102"/>
      <c r="G27" s="102"/>
      <c r="H27" s="102"/>
      <c r="I27" s="102"/>
      <c r="J27" s="102"/>
      <c r="K27" s="102"/>
      <c r="L27" s="102"/>
      <c r="M27" s="102"/>
      <c r="N27" s="102"/>
      <c r="O27" s="102"/>
      <c r="P27" s="102"/>
      <c r="Q27" s="123"/>
    </row>
    <row r="28" spans="1:17" ht="12.75">
      <c r="A28" s="103"/>
      <c r="B28" s="103"/>
      <c r="C28" s="122"/>
      <c r="D28" s="122"/>
      <c r="E28" s="102"/>
      <c r="F28" s="102"/>
      <c r="G28" s="102"/>
      <c r="H28" s="102"/>
      <c r="I28" s="102"/>
      <c r="J28" s="102"/>
      <c r="K28" s="102"/>
      <c r="L28" s="102"/>
      <c r="M28" s="102"/>
      <c r="N28" s="102"/>
      <c r="O28" s="102"/>
      <c r="P28" s="102"/>
      <c r="Q28" s="123"/>
    </row>
    <row r="29" spans="1:17" ht="12.75">
      <c r="A29" s="103"/>
      <c r="B29" s="103"/>
      <c r="C29" s="122"/>
      <c r="D29" s="122"/>
      <c r="E29" s="102"/>
      <c r="F29" s="102"/>
      <c r="G29" s="102"/>
      <c r="H29" s="102"/>
      <c r="I29" s="102"/>
      <c r="J29" s="102"/>
      <c r="K29" s="102"/>
      <c r="L29" s="102"/>
      <c r="M29" s="102"/>
      <c r="N29" s="102"/>
      <c r="O29" s="102"/>
      <c r="P29" s="102"/>
      <c r="Q29" s="123"/>
    </row>
    <row r="30" spans="1:17" ht="12.75">
      <c r="A30" s="103"/>
      <c r="B30" s="103"/>
      <c r="C30" s="122"/>
      <c r="D30" s="122"/>
      <c r="E30" s="102"/>
      <c r="F30" s="102"/>
      <c r="G30" s="102"/>
      <c r="H30" s="102"/>
      <c r="I30" s="102"/>
      <c r="J30" s="102"/>
      <c r="K30" s="102"/>
      <c r="L30" s="102"/>
      <c r="M30" s="102"/>
      <c r="N30" s="102"/>
      <c r="O30" s="102"/>
      <c r="P30" s="102"/>
      <c r="Q30" s="123"/>
    </row>
    <row r="31" spans="1:17" ht="12.75">
      <c r="A31" s="103"/>
      <c r="B31" s="103"/>
      <c r="C31" s="122"/>
      <c r="D31" s="122"/>
      <c r="E31" s="102"/>
      <c r="F31" s="102"/>
      <c r="G31" s="102"/>
      <c r="H31" s="102"/>
      <c r="I31" s="102"/>
      <c r="J31" s="102"/>
      <c r="K31" s="102"/>
      <c r="L31" s="102"/>
      <c r="M31" s="102"/>
      <c r="N31" s="102"/>
      <c r="O31" s="102"/>
      <c r="P31" s="102"/>
      <c r="Q31" s="123"/>
    </row>
    <row r="32" spans="1:17" ht="12.75">
      <c r="A32" s="103"/>
      <c r="B32" s="103"/>
      <c r="C32" s="122"/>
      <c r="D32" s="122"/>
      <c r="E32" s="102"/>
      <c r="F32" s="102"/>
      <c r="G32" s="102"/>
      <c r="H32" s="102"/>
      <c r="I32" s="102"/>
      <c r="J32" s="102"/>
      <c r="K32" s="102"/>
      <c r="L32" s="102"/>
      <c r="M32" s="102"/>
      <c r="N32" s="102"/>
      <c r="O32" s="102"/>
      <c r="P32" s="102"/>
      <c r="Q32" s="123"/>
    </row>
    <row r="33" spans="1:17" ht="12.75">
      <c r="A33" s="103"/>
      <c r="B33" s="103"/>
      <c r="C33" s="122"/>
      <c r="D33" s="122"/>
      <c r="E33" s="102"/>
      <c r="F33" s="102"/>
      <c r="G33" s="102"/>
      <c r="H33" s="102"/>
      <c r="I33" s="102"/>
      <c r="J33" s="102"/>
      <c r="K33" s="102"/>
      <c r="L33" s="102"/>
      <c r="M33" s="102"/>
      <c r="N33" s="102"/>
      <c r="O33" s="102"/>
      <c r="P33" s="102"/>
      <c r="Q33" s="123"/>
    </row>
    <row r="34" spans="3:17" ht="12.75">
      <c r="C34" s="122"/>
      <c r="D34" s="122"/>
      <c r="E34" s="102"/>
      <c r="F34" s="102"/>
      <c r="G34" s="102"/>
      <c r="H34" s="102"/>
      <c r="I34" s="102"/>
      <c r="J34" s="102"/>
      <c r="K34" s="102"/>
      <c r="L34" s="102"/>
      <c r="M34" s="102"/>
      <c r="N34" s="102"/>
      <c r="O34" s="102"/>
      <c r="P34" s="102"/>
      <c r="Q34" s="123"/>
    </row>
    <row r="35" spans="3:17" ht="12.75">
      <c r="C35" s="101"/>
      <c r="D35" s="101"/>
      <c r="E35" s="102"/>
      <c r="F35" s="102"/>
      <c r="G35" s="102"/>
      <c r="H35" s="102"/>
      <c r="I35" s="102"/>
      <c r="J35" s="102"/>
      <c r="K35" s="102"/>
      <c r="L35" s="102"/>
      <c r="M35" s="102"/>
      <c r="N35" s="102"/>
      <c r="O35" s="102"/>
      <c r="P35" s="102"/>
      <c r="Q35" s="124"/>
    </row>
    <row r="36" spans="3:17" ht="12.75">
      <c r="C36" s="101"/>
      <c r="D36" s="101"/>
      <c r="E36" s="102"/>
      <c r="F36" s="102"/>
      <c r="G36" s="102"/>
      <c r="H36" s="102"/>
      <c r="I36" s="102"/>
      <c r="J36" s="102"/>
      <c r="K36" s="102"/>
      <c r="L36" s="102"/>
      <c r="M36" s="102"/>
      <c r="N36" s="102"/>
      <c r="O36" s="102"/>
      <c r="P36" s="102"/>
      <c r="Q36" s="124"/>
    </row>
    <row r="37" spans="3:17" ht="12.75">
      <c r="C37" s="101"/>
      <c r="D37" s="101"/>
      <c r="E37" s="102"/>
      <c r="F37" s="102"/>
      <c r="G37" s="102"/>
      <c r="H37" s="102"/>
      <c r="I37" s="102"/>
      <c r="J37" s="102"/>
      <c r="K37" s="102"/>
      <c r="L37" s="102"/>
      <c r="M37" s="102"/>
      <c r="N37" s="102"/>
      <c r="O37" s="102"/>
      <c r="P37" s="102"/>
      <c r="Q37" s="124"/>
    </row>
    <row r="38" spans="3:17" ht="12.75">
      <c r="C38" s="101"/>
      <c r="D38" s="101"/>
      <c r="E38" s="102"/>
      <c r="F38" s="102"/>
      <c r="G38" s="102"/>
      <c r="H38" s="102"/>
      <c r="I38" s="102"/>
      <c r="J38" s="102"/>
      <c r="K38" s="102"/>
      <c r="L38" s="102"/>
      <c r="M38" s="102"/>
      <c r="N38" s="102"/>
      <c r="O38" s="102"/>
      <c r="P38" s="102"/>
      <c r="Q38" s="124"/>
    </row>
    <row r="39" spans="3:17" ht="12.75">
      <c r="C39" s="101"/>
      <c r="D39" s="101"/>
      <c r="E39" s="102"/>
      <c r="F39" s="102"/>
      <c r="G39" s="102"/>
      <c r="H39" s="102"/>
      <c r="I39" s="102"/>
      <c r="J39" s="102"/>
      <c r="K39" s="102"/>
      <c r="L39" s="102"/>
      <c r="M39" s="102"/>
      <c r="N39" s="102"/>
      <c r="O39" s="102"/>
      <c r="P39" s="102"/>
      <c r="Q39" s="124"/>
    </row>
    <row r="40" spans="3:17" ht="12.75">
      <c r="C40" s="101"/>
      <c r="D40" s="101"/>
      <c r="E40" s="102"/>
      <c r="F40" s="102"/>
      <c r="G40" s="102"/>
      <c r="H40" s="102"/>
      <c r="I40" s="102"/>
      <c r="J40" s="102"/>
      <c r="K40" s="102"/>
      <c r="L40" s="102"/>
      <c r="M40" s="102"/>
      <c r="N40" s="102"/>
      <c r="O40" s="102"/>
      <c r="P40" s="102"/>
      <c r="Q40" s="124"/>
    </row>
    <row r="41" spans="3:17" ht="12.75">
      <c r="C41" s="101"/>
      <c r="D41" s="101"/>
      <c r="E41" s="102"/>
      <c r="F41" s="102"/>
      <c r="G41" s="102"/>
      <c r="H41" s="102"/>
      <c r="I41" s="102"/>
      <c r="J41" s="102"/>
      <c r="K41" s="102"/>
      <c r="L41" s="102"/>
      <c r="M41" s="102"/>
      <c r="N41" s="102"/>
      <c r="O41" s="102"/>
      <c r="P41" s="102"/>
      <c r="Q41" s="124"/>
    </row>
    <row r="42" spans="3:17" ht="12.75">
      <c r="C42" s="101"/>
      <c r="D42" s="101"/>
      <c r="E42" s="102"/>
      <c r="F42" s="102"/>
      <c r="G42" s="102"/>
      <c r="H42" s="102"/>
      <c r="I42" s="102"/>
      <c r="J42" s="102"/>
      <c r="K42" s="102"/>
      <c r="L42" s="102"/>
      <c r="M42" s="102"/>
      <c r="N42" s="102"/>
      <c r="O42" s="102"/>
      <c r="P42" s="102"/>
      <c r="Q42" s="124"/>
    </row>
    <row r="43" spans="3:17" ht="12.75">
      <c r="C43" s="101"/>
      <c r="D43" s="101"/>
      <c r="E43" s="102"/>
      <c r="F43" s="102"/>
      <c r="G43" s="102"/>
      <c r="H43" s="102"/>
      <c r="I43" s="102"/>
      <c r="J43" s="102"/>
      <c r="K43" s="102"/>
      <c r="L43" s="102"/>
      <c r="M43" s="102"/>
      <c r="N43" s="102"/>
      <c r="O43" s="102"/>
      <c r="P43" s="102"/>
      <c r="Q43" s="124"/>
    </row>
    <row r="44" spans="3:17" ht="12.75">
      <c r="C44" s="101"/>
      <c r="D44" s="101"/>
      <c r="E44" s="102"/>
      <c r="F44" s="102"/>
      <c r="G44" s="102"/>
      <c r="H44" s="102"/>
      <c r="I44" s="102"/>
      <c r="J44" s="102"/>
      <c r="K44" s="102"/>
      <c r="L44" s="102"/>
      <c r="M44" s="102"/>
      <c r="N44" s="102"/>
      <c r="O44" s="102"/>
      <c r="P44" s="102"/>
      <c r="Q44" s="124"/>
    </row>
    <row r="45" spans="3:17" ht="12.75">
      <c r="C45" s="101"/>
      <c r="D45" s="101"/>
      <c r="E45" s="102"/>
      <c r="F45" s="102"/>
      <c r="G45" s="102"/>
      <c r="H45" s="102"/>
      <c r="I45" s="102"/>
      <c r="J45" s="102"/>
      <c r="K45" s="102"/>
      <c r="L45" s="102"/>
      <c r="M45" s="102"/>
      <c r="N45" s="102"/>
      <c r="O45" s="102"/>
      <c r="P45" s="102"/>
      <c r="Q45" s="124"/>
    </row>
    <row r="46" spans="3:17" ht="12.75">
      <c r="C46" s="101"/>
      <c r="D46" s="101"/>
      <c r="E46" s="102"/>
      <c r="F46" s="102"/>
      <c r="G46" s="102"/>
      <c r="H46" s="102"/>
      <c r="I46" s="102"/>
      <c r="J46" s="102"/>
      <c r="K46" s="102"/>
      <c r="L46" s="102"/>
      <c r="M46" s="102"/>
      <c r="N46" s="102"/>
      <c r="O46" s="102"/>
      <c r="P46" s="102"/>
      <c r="Q46" s="124"/>
    </row>
    <row r="47" spans="3:17" ht="12.75">
      <c r="C47" s="101"/>
      <c r="D47" s="101"/>
      <c r="E47" s="102"/>
      <c r="F47" s="102"/>
      <c r="G47" s="102"/>
      <c r="H47" s="102"/>
      <c r="I47" s="102"/>
      <c r="J47" s="102"/>
      <c r="K47" s="102"/>
      <c r="L47" s="102"/>
      <c r="M47" s="102"/>
      <c r="N47" s="102"/>
      <c r="O47" s="102"/>
      <c r="P47" s="102"/>
      <c r="Q47" s="124"/>
    </row>
    <row r="48" spans="3:17" ht="12.75">
      <c r="C48" s="101"/>
      <c r="D48" s="101"/>
      <c r="E48" s="102"/>
      <c r="F48" s="102"/>
      <c r="G48" s="102"/>
      <c r="H48" s="102"/>
      <c r="I48" s="102"/>
      <c r="J48" s="102"/>
      <c r="K48" s="102"/>
      <c r="L48" s="102"/>
      <c r="M48" s="102"/>
      <c r="N48" s="102"/>
      <c r="O48" s="102"/>
      <c r="P48" s="102"/>
      <c r="Q48" s="124"/>
    </row>
    <row r="49" spans="3:17" ht="12.75">
      <c r="C49" s="101"/>
      <c r="D49" s="101"/>
      <c r="E49" s="102"/>
      <c r="F49" s="102"/>
      <c r="G49" s="102"/>
      <c r="H49" s="102"/>
      <c r="I49" s="102"/>
      <c r="J49" s="102"/>
      <c r="K49" s="102"/>
      <c r="L49" s="102"/>
      <c r="M49" s="102"/>
      <c r="N49" s="102"/>
      <c r="O49" s="102"/>
      <c r="P49" s="102"/>
      <c r="Q49" s="124"/>
    </row>
    <row r="50" spans="3:17" ht="12.75">
      <c r="C50" s="101"/>
      <c r="D50" s="101"/>
      <c r="E50" s="102"/>
      <c r="F50" s="102"/>
      <c r="G50" s="102"/>
      <c r="H50" s="102"/>
      <c r="I50" s="102"/>
      <c r="J50" s="102"/>
      <c r="K50" s="102"/>
      <c r="L50" s="102"/>
      <c r="M50" s="102"/>
      <c r="N50" s="102"/>
      <c r="O50" s="102"/>
      <c r="P50" s="102"/>
      <c r="Q50" s="124"/>
    </row>
    <row r="51" spans="3:17" ht="12.75">
      <c r="C51" s="101"/>
      <c r="D51" s="101"/>
      <c r="E51" s="102"/>
      <c r="F51" s="102"/>
      <c r="G51" s="102"/>
      <c r="H51" s="102"/>
      <c r="I51" s="102"/>
      <c r="J51" s="102"/>
      <c r="K51" s="102"/>
      <c r="L51" s="102"/>
      <c r="M51" s="102"/>
      <c r="N51" s="102"/>
      <c r="O51" s="102"/>
      <c r="P51" s="102"/>
      <c r="Q51" s="124"/>
    </row>
    <row r="52" spans="3:17" ht="12.75">
      <c r="C52" s="101"/>
      <c r="D52" s="101"/>
      <c r="E52" s="102"/>
      <c r="F52" s="102"/>
      <c r="G52" s="102"/>
      <c r="H52" s="102"/>
      <c r="I52" s="102"/>
      <c r="J52" s="102"/>
      <c r="K52" s="102"/>
      <c r="L52" s="102"/>
      <c r="M52" s="102"/>
      <c r="N52" s="102"/>
      <c r="O52" s="102"/>
      <c r="P52" s="102"/>
      <c r="Q52" s="124"/>
    </row>
    <row r="53" spans="3:17" ht="12.75">
      <c r="C53" s="101"/>
      <c r="D53" s="101"/>
      <c r="E53" s="102"/>
      <c r="F53" s="102"/>
      <c r="G53" s="102"/>
      <c r="H53" s="102"/>
      <c r="I53" s="102"/>
      <c r="J53" s="102"/>
      <c r="K53" s="102"/>
      <c r="L53" s="102"/>
      <c r="M53" s="102"/>
      <c r="N53" s="102"/>
      <c r="O53" s="102"/>
      <c r="P53" s="102"/>
      <c r="Q53" s="124"/>
    </row>
    <row r="54" spans="3:17" ht="12.75">
      <c r="C54" s="101"/>
      <c r="D54" s="101"/>
      <c r="E54" s="102"/>
      <c r="F54" s="102"/>
      <c r="G54" s="102"/>
      <c r="H54" s="102"/>
      <c r="I54" s="102"/>
      <c r="J54" s="102"/>
      <c r="K54" s="102"/>
      <c r="L54" s="102"/>
      <c r="M54" s="102"/>
      <c r="N54" s="102"/>
      <c r="O54" s="102"/>
      <c r="P54" s="102"/>
      <c r="Q54" s="124"/>
    </row>
    <row r="55" spans="3:17" ht="12.75">
      <c r="C55" s="101"/>
      <c r="D55" s="101"/>
      <c r="E55" s="102"/>
      <c r="F55" s="102"/>
      <c r="G55" s="102"/>
      <c r="H55" s="102"/>
      <c r="I55" s="102"/>
      <c r="J55" s="102"/>
      <c r="K55" s="102"/>
      <c r="L55" s="102"/>
      <c r="M55" s="102"/>
      <c r="N55" s="102"/>
      <c r="O55" s="102"/>
      <c r="P55" s="102"/>
      <c r="Q55" s="124"/>
    </row>
    <row r="56" spans="3:17" ht="12.75">
      <c r="C56" s="101"/>
      <c r="D56" s="101"/>
      <c r="E56" s="102"/>
      <c r="F56" s="102"/>
      <c r="G56" s="102"/>
      <c r="H56" s="102"/>
      <c r="I56" s="102"/>
      <c r="J56" s="102"/>
      <c r="K56" s="102"/>
      <c r="L56" s="102"/>
      <c r="M56" s="102"/>
      <c r="N56" s="102"/>
      <c r="O56" s="102"/>
      <c r="P56" s="102"/>
      <c r="Q56" s="124"/>
    </row>
    <row r="57" spans="3:17" ht="12.75">
      <c r="C57" s="101"/>
      <c r="D57" s="101"/>
      <c r="E57" s="102"/>
      <c r="F57" s="102"/>
      <c r="G57" s="102"/>
      <c r="H57" s="102"/>
      <c r="I57" s="102"/>
      <c r="J57" s="102"/>
      <c r="K57" s="102"/>
      <c r="L57" s="102"/>
      <c r="M57" s="102"/>
      <c r="N57" s="102"/>
      <c r="O57" s="102"/>
      <c r="P57" s="102"/>
      <c r="Q57" s="124"/>
    </row>
    <row r="58" spans="3:17" ht="12.75">
      <c r="C58" s="101"/>
      <c r="D58" s="101"/>
      <c r="E58" s="102"/>
      <c r="F58" s="102"/>
      <c r="G58" s="102"/>
      <c r="H58" s="102"/>
      <c r="I58" s="102"/>
      <c r="J58" s="102"/>
      <c r="K58" s="102"/>
      <c r="L58" s="102"/>
      <c r="M58" s="102"/>
      <c r="N58" s="102"/>
      <c r="O58" s="102"/>
      <c r="P58" s="102"/>
      <c r="Q58" s="124"/>
    </row>
    <row r="59" spans="3:17" ht="12.75">
      <c r="C59" s="101"/>
      <c r="D59" s="101"/>
      <c r="E59" s="102"/>
      <c r="F59" s="102"/>
      <c r="G59" s="102"/>
      <c r="H59" s="102"/>
      <c r="I59" s="102"/>
      <c r="J59" s="102"/>
      <c r="K59" s="102"/>
      <c r="L59" s="102"/>
      <c r="M59" s="102"/>
      <c r="N59" s="102"/>
      <c r="O59" s="102"/>
      <c r="P59" s="102"/>
      <c r="Q59" s="124"/>
    </row>
    <row r="60" spans="3:17" ht="12.75">
      <c r="C60" s="101"/>
      <c r="D60" s="101"/>
      <c r="E60" s="102"/>
      <c r="F60" s="102"/>
      <c r="G60" s="102"/>
      <c r="H60" s="102"/>
      <c r="I60" s="102"/>
      <c r="J60" s="102"/>
      <c r="K60" s="102"/>
      <c r="L60" s="102"/>
      <c r="M60" s="102"/>
      <c r="N60" s="102"/>
      <c r="O60" s="102"/>
      <c r="P60" s="102"/>
      <c r="Q60" s="124"/>
    </row>
    <row r="61" spans="3:17" ht="12.75">
      <c r="C61" s="101"/>
      <c r="D61" s="101"/>
      <c r="E61" s="102"/>
      <c r="F61" s="102"/>
      <c r="G61" s="102"/>
      <c r="H61" s="102"/>
      <c r="I61" s="102"/>
      <c r="J61" s="102"/>
      <c r="K61" s="102"/>
      <c r="L61" s="102"/>
      <c r="M61" s="102"/>
      <c r="N61" s="102"/>
      <c r="O61" s="102"/>
      <c r="P61" s="102"/>
      <c r="Q61" s="124"/>
    </row>
    <row r="62" spans="3:17" ht="12.75">
      <c r="C62" s="101"/>
      <c r="D62" s="101"/>
      <c r="E62" s="102"/>
      <c r="F62" s="102"/>
      <c r="G62" s="102"/>
      <c r="H62" s="102"/>
      <c r="I62" s="102"/>
      <c r="J62" s="102"/>
      <c r="K62" s="102"/>
      <c r="L62" s="102"/>
      <c r="M62" s="102"/>
      <c r="N62" s="102"/>
      <c r="O62" s="102"/>
      <c r="P62" s="102"/>
      <c r="Q62" s="124"/>
    </row>
    <row r="63" spans="3:17" ht="12.75">
      <c r="C63" s="101"/>
      <c r="D63" s="101"/>
      <c r="E63" s="102"/>
      <c r="F63" s="102"/>
      <c r="G63" s="102"/>
      <c r="H63" s="102"/>
      <c r="I63" s="102"/>
      <c r="J63" s="102"/>
      <c r="K63" s="102"/>
      <c r="L63" s="102"/>
      <c r="M63" s="102"/>
      <c r="N63" s="102"/>
      <c r="O63" s="102"/>
      <c r="P63" s="102"/>
      <c r="Q63" s="124"/>
    </row>
    <row r="64" spans="3:17" ht="12.75">
      <c r="C64" s="101"/>
      <c r="D64" s="101"/>
      <c r="E64" s="102"/>
      <c r="F64" s="102"/>
      <c r="G64" s="102"/>
      <c r="H64" s="102"/>
      <c r="I64" s="102"/>
      <c r="J64" s="102"/>
      <c r="K64" s="102"/>
      <c r="L64" s="102"/>
      <c r="M64" s="102"/>
      <c r="N64" s="102"/>
      <c r="O64" s="102"/>
      <c r="P64" s="102"/>
      <c r="Q64" s="124"/>
    </row>
    <row r="65" spans="3:17" ht="12.75">
      <c r="C65" s="101"/>
      <c r="D65" s="101"/>
      <c r="E65" s="102"/>
      <c r="F65" s="102"/>
      <c r="G65" s="102"/>
      <c r="H65" s="102"/>
      <c r="I65" s="102"/>
      <c r="J65" s="102"/>
      <c r="K65" s="102"/>
      <c r="L65" s="102"/>
      <c r="M65" s="102"/>
      <c r="N65" s="102"/>
      <c r="O65" s="102"/>
      <c r="P65" s="102"/>
      <c r="Q65" s="124"/>
    </row>
    <row r="66" spans="3:17" ht="12.75">
      <c r="C66" s="101"/>
      <c r="D66" s="101"/>
      <c r="E66" s="102"/>
      <c r="F66" s="102"/>
      <c r="G66" s="102"/>
      <c r="H66" s="102"/>
      <c r="I66" s="102"/>
      <c r="J66" s="102"/>
      <c r="K66" s="102"/>
      <c r="L66" s="102"/>
      <c r="M66" s="102"/>
      <c r="N66" s="102"/>
      <c r="O66" s="102"/>
      <c r="P66" s="102"/>
      <c r="Q66" s="124"/>
    </row>
    <row r="67" spans="3:17" ht="12.75">
      <c r="C67" s="101"/>
      <c r="D67" s="101"/>
      <c r="E67" s="102"/>
      <c r="F67" s="102"/>
      <c r="G67" s="102"/>
      <c r="H67" s="102"/>
      <c r="I67" s="102"/>
      <c r="J67" s="102"/>
      <c r="K67" s="102"/>
      <c r="L67" s="102"/>
      <c r="M67" s="102"/>
      <c r="N67" s="102"/>
      <c r="O67" s="102"/>
      <c r="P67" s="102"/>
      <c r="Q67" s="124"/>
    </row>
    <row r="68" spans="3:17" ht="12.75">
      <c r="C68" s="101"/>
      <c r="D68" s="101"/>
      <c r="E68" s="102"/>
      <c r="F68" s="102"/>
      <c r="G68" s="102"/>
      <c r="H68" s="102"/>
      <c r="I68" s="102"/>
      <c r="J68" s="102"/>
      <c r="K68" s="102"/>
      <c r="L68" s="102"/>
      <c r="M68" s="102"/>
      <c r="N68" s="102"/>
      <c r="O68" s="102"/>
      <c r="P68" s="102"/>
      <c r="Q68" s="124"/>
    </row>
    <row r="69" spans="3:17" ht="12.75">
      <c r="C69" s="101"/>
      <c r="D69" s="101"/>
      <c r="E69" s="102"/>
      <c r="F69" s="102"/>
      <c r="G69" s="102"/>
      <c r="H69" s="102"/>
      <c r="I69" s="102"/>
      <c r="J69" s="102"/>
      <c r="K69" s="102"/>
      <c r="L69" s="102"/>
      <c r="M69" s="102"/>
      <c r="N69" s="102"/>
      <c r="O69" s="102"/>
      <c r="P69" s="102"/>
      <c r="Q69" s="124"/>
    </row>
    <row r="70" spans="3:17" ht="12.75">
      <c r="C70" s="101"/>
      <c r="D70" s="101"/>
      <c r="E70" s="102"/>
      <c r="F70" s="102"/>
      <c r="G70" s="102"/>
      <c r="H70" s="102"/>
      <c r="I70" s="102"/>
      <c r="J70" s="102"/>
      <c r="K70" s="102"/>
      <c r="L70" s="102"/>
      <c r="M70" s="102"/>
      <c r="N70" s="102"/>
      <c r="O70" s="102"/>
      <c r="P70" s="102"/>
      <c r="Q70" s="124"/>
    </row>
    <row r="71" spans="3:17" ht="12.75">
      <c r="C71" s="101"/>
      <c r="D71" s="101"/>
      <c r="E71" s="102"/>
      <c r="F71" s="102"/>
      <c r="G71" s="102"/>
      <c r="H71" s="102"/>
      <c r="I71" s="102"/>
      <c r="J71" s="102"/>
      <c r="K71" s="102"/>
      <c r="L71" s="102"/>
      <c r="M71" s="102"/>
      <c r="N71" s="102"/>
      <c r="O71" s="102"/>
      <c r="P71" s="102"/>
      <c r="Q71" s="124"/>
    </row>
    <row r="72" spans="3:17" ht="12.75">
      <c r="C72" s="101"/>
      <c r="D72" s="101"/>
      <c r="E72" s="102"/>
      <c r="F72" s="102"/>
      <c r="G72" s="102"/>
      <c r="H72" s="102"/>
      <c r="I72" s="102"/>
      <c r="J72" s="102"/>
      <c r="K72" s="102"/>
      <c r="L72" s="102"/>
      <c r="M72" s="102"/>
      <c r="N72" s="102"/>
      <c r="O72" s="102"/>
      <c r="P72" s="102"/>
      <c r="Q72" s="124"/>
    </row>
    <row r="73" spans="3:17" ht="12.75">
      <c r="C73" s="101"/>
      <c r="D73" s="101"/>
      <c r="E73" s="102"/>
      <c r="F73" s="102"/>
      <c r="G73" s="102"/>
      <c r="H73" s="102"/>
      <c r="I73" s="102"/>
      <c r="J73" s="102"/>
      <c r="K73" s="102"/>
      <c r="L73" s="102"/>
      <c r="M73" s="102"/>
      <c r="N73" s="102"/>
      <c r="O73" s="102"/>
      <c r="P73" s="102"/>
      <c r="Q73" s="124"/>
    </row>
    <row r="74" spans="3:17" ht="12.75">
      <c r="C74" s="101"/>
      <c r="D74" s="101"/>
      <c r="E74" s="102"/>
      <c r="F74" s="102"/>
      <c r="G74" s="102"/>
      <c r="H74" s="102"/>
      <c r="I74" s="102"/>
      <c r="J74" s="102"/>
      <c r="K74" s="102"/>
      <c r="L74" s="102"/>
      <c r="M74" s="102"/>
      <c r="N74" s="102"/>
      <c r="O74" s="102"/>
      <c r="P74" s="102"/>
      <c r="Q74" s="124"/>
    </row>
    <row r="75" spans="3:17" ht="12.75">
      <c r="C75" s="101"/>
      <c r="D75" s="101"/>
      <c r="E75" s="102"/>
      <c r="F75" s="102"/>
      <c r="G75" s="102"/>
      <c r="H75" s="102"/>
      <c r="I75" s="102"/>
      <c r="J75" s="102"/>
      <c r="K75" s="102"/>
      <c r="L75" s="102"/>
      <c r="M75" s="102"/>
      <c r="N75" s="102"/>
      <c r="O75" s="102"/>
      <c r="P75" s="102"/>
      <c r="Q75" s="124"/>
    </row>
    <row r="76" spans="3:17" ht="12.75">
      <c r="C76" s="101"/>
      <c r="D76" s="101"/>
      <c r="E76" s="102"/>
      <c r="F76" s="102"/>
      <c r="G76" s="102"/>
      <c r="H76" s="102"/>
      <c r="I76" s="102"/>
      <c r="J76" s="102"/>
      <c r="K76" s="102"/>
      <c r="L76" s="102"/>
      <c r="M76" s="102"/>
      <c r="N76" s="102"/>
      <c r="O76" s="102"/>
      <c r="P76" s="102"/>
      <c r="Q76" s="124"/>
    </row>
    <row r="77" spans="3:17" ht="12.75">
      <c r="C77" s="101"/>
      <c r="D77" s="101"/>
      <c r="E77" s="102"/>
      <c r="F77" s="102"/>
      <c r="G77" s="102"/>
      <c r="H77" s="102"/>
      <c r="I77" s="102"/>
      <c r="J77" s="102"/>
      <c r="K77" s="102"/>
      <c r="L77" s="102"/>
      <c r="M77" s="102"/>
      <c r="N77" s="102"/>
      <c r="O77" s="102"/>
      <c r="P77" s="102"/>
      <c r="Q77" s="124"/>
    </row>
    <row r="78" spans="7:16" ht="12.75">
      <c r="G78" s="126"/>
      <c r="H78" s="126"/>
      <c r="I78" s="126"/>
      <c r="J78" s="126"/>
      <c r="K78" s="126"/>
      <c r="L78" s="126"/>
      <c r="M78" s="126"/>
      <c r="N78" s="126"/>
      <c r="O78" s="126"/>
      <c r="P78" s="126"/>
    </row>
    <row r="79" spans="7:16" ht="12.75">
      <c r="G79" s="126"/>
      <c r="H79" s="126"/>
      <c r="I79" s="126"/>
      <c r="J79" s="126"/>
      <c r="K79" s="126"/>
      <c r="L79" s="126"/>
      <c r="M79" s="126"/>
      <c r="N79" s="126"/>
      <c r="O79" s="126"/>
      <c r="P79" s="126"/>
    </row>
    <row r="80" spans="7:16" ht="12.75">
      <c r="G80" s="126"/>
      <c r="H80" s="126"/>
      <c r="I80" s="126"/>
      <c r="J80" s="126"/>
      <c r="K80" s="126"/>
      <c r="L80" s="126"/>
      <c r="M80" s="126"/>
      <c r="N80" s="126"/>
      <c r="O80" s="126"/>
      <c r="P80" s="126"/>
    </row>
    <row r="81" spans="7:16" ht="12.75">
      <c r="G81" s="126"/>
      <c r="H81" s="126"/>
      <c r="I81" s="126"/>
      <c r="J81" s="126"/>
      <c r="K81" s="126"/>
      <c r="L81" s="126"/>
      <c r="M81" s="126"/>
      <c r="N81" s="126"/>
      <c r="O81" s="126"/>
      <c r="P81" s="126"/>
    </row>
    <row r="82" spans="7:16" ht="12.75">
      <c r="G82" s="126"/>
      <c r="H82" s="126"/>
      <c r="I82" s="126"/>
      <c r="J82" s="126"/>
      <c r="K82" s="126"/>
      <c r="L82" s="126"/>
      <c r="M82" s="126"/>
      <c r="N82" s="126"/>
      <c r="O82" s="126"/>
      <c r="P82" s="126"/>
    </row>
    <row r="83" spans="7:16" ht="12.75">
      <c r="G83" s="126"/>
      <c r="H83" s="126"/>
      <c r="I83" s="126"/>
      <c r="J83" s="126"/>
      <c r="K83" s="126"/>
      <c r="L83" s="126"/>
      <c r="M83" s="126"/>
      <c r="N83" s="126"/>
      <c r="O83" s="126"/>
      <c r="P83" s="126"/>
    </row>
    <row r="84" spans="7:16" ht="12.75">
      <c r="G84" s="126"/>
      <c r="H84" s="126"/>
      <c r="I84" s="126"/>
      <c r="J84" s="126"/>
      <c r="K84" s="126"/>
      <c r="L84" s="126"/>
      <c r="M84" s="126"/>
      <c r="N84" s="126"/>
      <c r="O84" s="126"/>
      <c r="P84" s="126"/>
    </row>
    <row r="85" spans="7:16" ht="12.75">
      <c r="G85" s="126"/>
      <c r="H85" s="126"/>
      <c r="I85" s="126"/>
      <c r="J85" s="126"/>
      <c r="K85" s="126"/>
      <c r="L85" s="126"/>
      <c r="M85" s="126"/>
      <c r="N85" s="126"/>
      <c r="O85" s="126"/>
      <c r="P85" s="126"/>
    </row>
    <row r="86" spans="7:16" ht="12.75">
      <c r="G86" s="126"/>
      <c r="H86" s="126"/>
      <c r="I86" s="126"/>
      <c r="J86" s="126"/>
      <c r="K86" s="126"/>
      <c r="L86" s="126"/>
      <c r="M86" s="126"/>
      <c r="N86" s="126"/>
      <c r="O86" s="126"/>
      <c r="P86" s="126"/>
    </row>
    <row r="87" spans="7:16" ht="12.75">
      <c r="G87" s="126"/>
      <c r="H87" s="126"/>
      <c r="I87" s="126"/>
      <c r="J87" s="126"/>
      <c r="K87" s="126"/>
      <c r="L87" s="126"/>
      <c r="M87" s="126"/>
      <c r="N87" s="126"/>
      <c r="O87" s="126"/>
      <c r="P87" s="126"/>
    </row>
    <row r="88" spans="7:16" ht="12.75">
      <c r="G88" s="126"/>
      <c r="H88" s="126"/>
      <c r="I88" s="126"/>
      <c r="J88" s="126"/>
      <c r="K88" s="126"/>
      <c r="L88" s="126"/>
      <c r="M88" s="126"/>
      <c r="N88" s="126"/>
      <c r="O88" s="126"/>
      <c r="P88" s="126"/>
    </row>
    <row r="89" spans="7:16" ht="12.75">
      <c r="G89" s="126"/>
      <c r="H89" s="126"/>
      <c r="I89" s="126"/>
      <c r="J89" s="126"/>
      <c r="K89" s="126"/>
      <c r="L89" s="126"/>
      <c r="M89" s="126"/>
      <c r="N89" s="126"/>
      <c r="O89" s="126"/>
      <c r="P89" s="126"/>
    </row>
    <row r="90" spans="7:16" ht="12.75">
      <c r="G90" s="126"/>
      <c r="H90" s="126"/>
      <c r="I90" s="126"/>
      <c r="J90" s="126"/>
      <c r="K90" s="126"/>
      <c r="L90" s="126"/>
      <c r="M90" s="126"/>
      <c r="N90" s="126"/>
      <c r="O90" s="126"/>
      <c r="P90" s="126"/>
    </row>
    <row r="91" spans="7:16" ht="12.75">
      <c r="G91" s="126"/>
      <c r="H91" s="126"/>
      <c r="I91" s="126"/>
      <c r="J91" s="126"/>
      <c r="K91" s="126"/>
      <c r="L91" s="126"/>
      <c r="M91" s="126"/>
      <c r="N91" s="126"/>
      <c r="O91" s="126"/>
      <c r="P91" s="126"/>
    </row>
    <row r="92" spans="7:16" ht="12.75">
      <c r="G92" s="126"/>
      <c r="H92" s="126"/>
      <c r="I92" s="126"/>
      <c r="J92" s="126"/>
      <c r="K92" s="126"/>
      <c r="L92" s="126"/>
      <c r="M92" s="126"/>
      <c r="N92" s="126"/>
      <c r="O92" s="126"/>
      <c r="P92" s="126"/>
    </row>
    <row r="93" spans="1:29" s="125" customFormat="1" ht="12.75">
      <c r="A93" s="94"/>
      <c r="B93" s="94"/>
      <c r="E93" s="126"/>
      <c r="F93" s="126"/>
      <c r="G93" s="126"/>
      <c r="H93" s="126"/>
      <c r="I93" s="126"/>
      <c r="J93" s="126"/>
      <c r="K93" s="126"/>
      <c r="L93" s="126"/>
      <c r="M93" s="126"/>
      <c r="N93" s="126"/>
      <c r="O93" s="126"/>
      <c r="P93" s="126"/>
      <c r="R93" s="103"/>
      <c r="S93" s="103"/>
      <c r="T93" s="103"/>
      <c r="U93" s="103"/>
      <c r="V93" s="103"/>
      <c r="W93" s="103"/>
      <c r="X93" s="103"/>
      <c r="Y93" s="103"/>
      <c r="Z93" s="103"/>
      <c r="AA93" s="103"/>
      <c r="AB93" s="103"/>
      <c r="AC93" s="103"/>
    </row>
    <row r="94" spans="1:29" s="125" customFormat="1" ht="12.75">
      <c r="A94" s="94"/>
      <c r="B94" s="94"/>
      <c r="E94" s="126"/>
      <c r="F94" s="126"/>
      <c r="G94" s="126"/>
      <c r="H94" s="126"/>
      <c r="I94" s="126"/>
      <c r="J94" s="126"/>
      <c r="K94" s="126"/>
      <c r="L94" s="126"/>
      <c r="M94" s="126"/>
      <c r="N94" s="126"/>
      <c r="O94" s="126"/>
      <c r="P94" s="126"/>
      <c r="R94" s="103"/>
      <c r="S94" s="103"/>
      <c r="T94" s="103"/>
      <c r="U94" s="103"/>
      <c r="V94" s="103"/>
      <c r="W94" s="103"/>
      <c r="X94" s="103"/>
      <c r="Y94" s="103"/>
      <c r="Z94" s="103"/>
      <c r="AA94" s="103"/>
      <c r="AB94" s="103"/>
      <c r="AC94" s="103"/>
    </row>
    <row r="95" spans="1:29" s="125" customFormat="1" ht="12.75">
      <c r="A95" s="94"/>
      <c r="B95" s="94"/>
      <c r="E95" s="126"/>
      <c r="F95" s="126"/>
      <c r="G95" s="126"/>
      <c r="H95" s="126"/>
      <c r="I95" s="126"/>
      <c r="J95" s="126"/>
      <c r="K95" s="126"/>
      <c r="L95" s="126"/>
      <c r="M95" s="126"/>
      <c r="N95" s="126"/>
      <c r="O95" s="126"/>
      <c r="P95" s="126"/>
      <c r="R95" s="103"/>
      <c r="S95" s="103"/>
      <c r="T95" s="103"/>
      <c r="U95" s="103"/>
      <c r="V95" s="103"/>
      <c r="W95" s="103"/>
      <c r="X95" s="103"/>
      <c r="Y95" s="103"/>
      <c r="Z95" s="103"/>
      <c r="AA95" s="103"/>
      <c r="AB95" s="103"/>
      <c r="AC95" s="103"/>
    </row>
    <row r="96" spans="1:29" s="125" customFormat="1" ht="12.75">
      <c r="A96" s="94"/>
      <c r="B96" s="94"/>
      <c r="E96" s="126"/>
      <c r="F96" s="126"/>
      <c r="G96" s="126"/>
      <c r="H96" s="126"/>
      <c r="I96" s="126"/>
      <c r="J96" s="126"/>
      <c r="K96" s="126"/>
      <c r="L96" s="126"/>
      <c r="M96" s="126"/>
      <c r="N96" s="126"/>
      <c r="O96" s="126"/>
      <c r="P96" s="126"/>
      <c r="R96" s="103"/>
      <c r="S96" s="103"/>
      <c r="T96" s="103"/>
      <c r="U96" s="103"/>
      <c r="V96" s="103"/>
      <c r="W96" s="103"/>
      <c r="X96" s="103"/>
      <c r="Y96" s="103"/>
      <c r="Z96" s="103"/>
      <c r="AA96" s="103"/>
      <c r="AB96" s="103"/>
      <c r="AC96" s="103"/>
    </row>
    <row r="97" spans="1:29" s="125" customFormat="1" ht="12.75">
      <c r="A97" s="94"/>
      <c r="B97" s="94"/>
      <c r="E97" s="126"/>
      <c r="F97" s="126"/>
      <c r="G97" s="126"/>
      <c r="H97" s="126"/>
      <c r="I97" s="126"/>
      <c r="J97" s="126"/>
      <c r="K97" s="126"/>
      <c r="L97" s="126"/>
      <c r="M97" s="126"/>
      <c r="N97" s="126"/>
      <c r="O97" s="126"/>
      <c r="P97" s="126"/>
      <c r="R97" s="103"/>
      <c r="S97" s="103"/>
      <c r="T97" s="103"/>
      <c r="U97" s="103"/>
      <c r="V97" s="103"/>
      <c r="W97" s="103"/>
      <c r="X97" s="103"/>
      <c r="Y97" s="103"/>
      <c r="Z97" s="103"/>
      <c r="AA97" s="103"/>
      <c r="AB97" s="103"/>
      <c r="AC97" s="103"/>
    </row>
    <row r="98" spans="1:29" s="125" customFormat="1" ht="12.75">
      <c r="A98" s="94"/>
      <c r="B98" s="94"/>
      <c r="E98" s="126"/>
      <c r="F98" s="126"/>
      <c r="G98" s="126"/>
      <c r="H98" s="126"/>
      <c r="I98" s="126"/>
      <c r="J98" s="126"/>
      <c r="K98" s="126"/>
      <c r="L98" s="126"/>
      <c r="M98" s="126"/>
      <c r="N98" s="126"/>
      <c r="O98" s="126"/>
      <c r="P98" s="126"/>
      <c r="R98" s="103"/>
      <c r="S98" s="103"/>
      <c r="T98" s="103"/>
      <c r="U98" s="103"/>
      <c r="V98" s="103"/>
      <c r="W98" s="103"/>
      <c r="X98" s="103"/>
      <c r="Y98" s="103"/>
      <c r="Z98" s="103"/>
      <c r="AA98" s="103"/>
      <c r="AB98" s="103"/>
      <c r="AC98" s="103"/>
    </row>
    <row r="99" spans="1:29" s="125" customFormat="1" ht="12.75">
      <c r="A99" s="94"/>
      <c r="B99" s="94"/>
      <c r="E99" s="126"/>
      <c r="F99" s="126"/>
      <c r="G99" s="126"/>
      <c r="H99" s="126"/>
      <c r="I99" s="126"/>
      <c r="J99" s="126"/>
      <c r="K99" s="126"/>
      <c r="L99" s="126"/>
      <c r="M99" s="126"/>
      <c r="N99" s="126"/>
      <c r="O99" s="126"/>
      <c r="P99" s="126"/>
      <c r="R99" s="103"/>
      <c r="S99" s="103"/>
      <c r="T99" s="103"/>
      <c r="U99" s="103"/>
      <c r="V99" s="103"/>
      <c r="W99" s="103"/>
      <c r="X99" s="103"/>
      <c r="Y99" s="103"/>
      <c r="Z99" s="103"/>
      <c r="AA99" s="103"/>
      <c r="AB99" s="103"/>
      <c r="AC99" s="103"/>
    </row>
    <row r="100" spans="1:29" s="125" customFormat="1" ht="12.75">
      <c r="A100" s="94"/>
      <c r="B100" s="94"/>
      <c r="E100" s="126"/>
      <c r="F100" s="126"/>
      <c r="G100" s="126"/>
      <c r="H100" s="126"/>
      <c r="I100" s="126"/>
      <c r="J100" s="126"/>
      <c r="K100" s="126"/>
      <c r="L100" s="126"/>
      <c r="M100" s="126"/>
      <c r="N100" s="126"/>
      <c r="O100" s="126"/>
      <c r="P100" s="126"/>
      <c r="R100" s="103"/>
      <c r="S100" s="103"/>
      <c r="T100" s="103"/>
      <c r="U100" s="103"/>
      <c r="V100" s="103"/>
      <c r="W100" s="103"/>
      <c r="X100" s="103"/>
      <c r="Y100" s="103"/>
      <c r="Z100" s="103"/>
      <c r="AA100" s="103"/>
      <c r="AB100" s="103"/>
      <c r="AC100" s="103"/>
    </row>
    <row r="101" spans="1:29" s="125" customFormat="1" ht="12.75">
      <c r="A101" s="94"/>
      <c r="B101" s="94"/>
      <c r="E101" s="126"/>
      <c r="F101" s="126"/>
      <c r="G101" s="126"/>
      <c r="H101" s="126"/>
      <c r="I101" s="126"/>
      <c r="J101" s="126"/>
      <c r="K101" s="126"/>
      <c r="L101" s="126"/>
      <c r="M101" s="126"/>
      <c r="N101" s="126"/>
      <c r="O101" s="126"/>
      <c r="P101" s="126"/>
      <c r="R101" s="103"/>
      <c r="S101" s="103"/>
      <c r="T101" s="103"/>
      <c r="U101" s="103"/>
      <c r="V101" s="103"/>
      <c r="W101" s="103"/>
      <c r="X101" s="103"/>
      <c r="Y101" s="103"/>
      <c r="Z101" s="103"/>
      <c r="AA101" s="103"/>
      <c r="AB101" s="103"/>
      <c r="AC101" s="103"/>
    </row>
    <row r="102" spans="1:29" s="125" customFormat="1" ht="12.75">
      <c r="A102" s="94"/>
      <c r="B102" s="94"/>
      <c r="E102" s="126"/>
      <c r="F102" s="126"/>
      <c r="G102" s="126"/>
      <c r="H102" s="126"/>
      <c r="I102" s="126"/>
      <c r="J102" s="126"/>
      <c r="K102" s="126"/>
      <c r="L102" s="126"/>
      <c r="M102" s="126"/>
      <c r="N102" s="126"/>
      <c r="O102" s="126"/>
      <c r="P102" s="126"/>
      <c r="R102" s="103"/>
      <c r="S102" s="103"/>
      <c r="T102" s="103"/>
      <c r="U102" s="103"/>
      <c r="V102" s="103"/>
      <c r="W102" s="103"/>
      <c r="X102" s="103"/>
      <c r="Y102" s="103"/>
      <c r="Z102" s="103"/>
      <c r="AA102" s="103"/>
      <c r="AB102" s="103"/>
      <c r="AC102" s="103"/>
    </row>
    <row r="103" spans="1:29" s="125" customFormat="1" ht="12.75">
      <c r="A103" s="94"/>
      <c r="B103" s="94"/>
      <c r="E103" s="126"/>
      <c r="F103" s="126"/>
      <c r="G103" s="126"/>
      <c r="H103" s="126"/>
      <c r="I103" s="126"/>
      <c r="J103" s="126"/>
      <c r="K103" s="126"/>
      <c r="L103" s="126"/>
      <c r="M103" s="126"/>
      <c r="N103" s="126"/>
      <c r="O103" s="126"/>
      <c r="P103" s="126"/>
      <c r="R103" s="103"/>
      <c r="S103" s="103"/>
      <c r="T103" s="103"/>
      <c r="U103" s="103"/>
      <c r="V103" s="103"/>
      <c r="W103" s="103"/>
      <c r="X103" s="103"/>
      <c r="Y103" s="103"/>
      <c r="Z103" s="103"/>
      <c r="AA103" s="103"/>
      <c r="AB103" s="103"/>
      <c r="AC103" s="103"/>
    </row>
    <row r="104" spans="1:29" s="125" customFormat="1" ht="12.75">
      <c r="A104" s="94"/>
      <c r="B104" s="94"/>
      <c r="E104" s="126"/>
      <c r="F104" s="126"/>
      <c r="G104" s="126"/>
      <c r="H104" s="126"/>
      <c r="I104" s="126"/>
      <c r="J104" s="126"/>
      <c r="K104" s="126"/>
      <c r="L104" s="126"/>
      <c r="M104" s="126"/>
      <c r="N104" s="126"/>
      <c r="O104" s="126"/>
      <c r="P104" s="126"/>
      <c r="R104" s="103"/>
      <c r="S104" s="103"/>
      <c r="T104" s="103"/>
      <c r="U104" s="103"/>
      <c r="V104" s="103"/>
      <c r="W104" s="103"/>
      <c r="X104" s="103"/>
      <c r="Y104" s="103"/>
      <c r="Z104" s="103"/>
      <c r="AA104" s="103"/>
      <c r="AB104" s="103"/>
      <c r="AC104" s="103"/>
    </row>
    <row r="105" spans="1:29" s="125" customFormat="1" ht="12.75">
      <c r="A105" s="94"/>
      <c r="B105" s="94"/>
      <c r="E105" s="126"/>
      <c r="F105" s="126"/>
      <c r="G105" s="126"/>
      <c r="H105" s="126"/>
      <c r="I105" s="126"/>
      <c r="J105" s="126"/>
      <c r="K105" s="126"/>
      <c r="L105" s="126"/>
      <c r="M105" s="126"/>
      <c r="N105" s="126"/>
      <c r="O105" s="126"/>
      <c r="P105" s="126"/>
      <c r="R105" s="103"/>
      <c r="S105" s="103"/>
      <c r="T105" s="103"/>
      <c r="U105" s="103"/>
      <c r="V105" s="103"/>
      <c r="W105" s="103"/>
      <c r="X105" s="103"/>
      <c r="Y105" s="103"/>
      <c r="Z105" s="103"/>
      <c r="AA105" s="103"/>
      <c r="AB105" s="103"/>
      <c r="AC105" s="103"/>
    </row>
    <row r="106" spans="1:29" s="125" customFormat="1" ht="12.75">
      <c r="A106" s="94"/>
      <c r="B106" s="94"/>
      <c r="E106" s="126"/>
      <c r="F106" s="126"/>
      <c r="G106" s="126"/>
      <c r="H106" s="126"/>
      <c r="I106" s="126"/>
      <c r="J106" s="126"/>
      <c r="K106" s="126"/>
      <c r="L106" s="126"/>
      <c r="M106" s="126"/>
      <c r="N106" s="126"/>
      <c r="O106" s="126"/>
      <c r="P106" s="126"/>
      <c r="R106" s="103"/>
      <c r="S106" s="103"/>
      <c r="T106" s="103"/>
      <c r="U106" s="103"/>
      <c r="V106" s="103"/>
      <c r="W106" s="103"/>
      <c r="X106" s="103"/>
      <c r="Y106" s="103"/>
      <c r="Z106" s="103"/>
      <c r="AA106" s="103"/>
      <c r="AB106" s="103"/>
      <c r="AC106" s="103"/>
    </row>
    <row r="107" spans="1:29" s="125" customFormat="1" ht="12.75">
      <c r="A107" s="94"/>
      <c r="B107" s="94"/>
      <c r="E107" s="126"/>
      <c r="F107" s="126"/>
      <c r="G107" s="126"/>
      <c r="H107" s="126"/>
      <c r="I107" s="126"/>
      <c r="J107" s="126"/>
      <c r="K107" s="126"/>
      <c r="L107" s="126"/>
      <c r="M107" s="126"/>
      <c r="N107" s="126"/>
      <c r="O107" s="126"/>
      <c r="P107" s="126"/>
      <c r="R107" s="103"/>
      <c r="S107" s="103"/>
      <c r="T107" s="103"/>
      <c r="U107" s="103"/>
      <c r="V107" s="103"/>
      <c r="W107" s="103"/>
      <c r="X107" s="103"/>
      <c r="Y107" s="103"/>
      <c r="Z107" s="103"/>
      <c r="AA107" s="103"/>
      <c r="AB107" s="103"/>
      <c r="AC107" s="103"/>
    </row>
    <row r="108" spans="1:29" s="125" customFormat="1" ht="12.75">
      <c r="A108" s="94"/>
      <c r="B108" s="94"/>
      <c r="E108" s="126"/>
      <c r="F108" s="126"/>
      <c r="G108" s="126"/>
      <c r="H108" s="126"/>
      <c r="I108" s="126"/>
      <c r="J108" s="126"/>
      <c r="K108" s="126"/>
      <c r="L108" s="126"/>
      <c r="M108" s="126"/>
      <c r="N108" s="126"/>
      <c r="O108" s="126"/>
      <c r="P108" s="126"/>
      <c r="R108" s="103"/>
      <c r="S108" s="103"/>
      <c r="T108" s="103"/>
      <c r="U108" s="103"/>
      <c r="V108" s="103"/>
      <c r="W108" s="103"/>
      <c r="X108" s="103"/>
      <c r="Y108" s="103"/>
      <c r="Z108" s="103"/>
      <c r="AA108" s="103"/>
      <c r="AB108" s="103"/>
      <c r="AC108" s="103"/>
    </row>
    <row r="109" spans="1:29" s="125" customFormat="1" ht="12.75">
      <c r="A109" s="94"/>
      <c r="B109" s="94"/>
      <c r="E109" s="126"/>
      <c r="F109" s="126"/>
      <c r="G109" s="126"/>
      <c r="H109" s="126"/>
      <c r="I109" s="126"/>
      <c r="J109" s="126"/>
      <c r="K109" s="126"/>
      <c r="L109" s="126"/>
      <c r="M109" s="126"/>
      <c r="N109" s="126"/>
      <c r="O109" s="126"/>
      <c r="P109" s="126"/>
      <c r="R109" s="103"/>
      <c r="S109" s="103"/>
      <c r="T109" s="103"/>
      <c r="U109" s="103"/>
      <c r="V109" s="103"/>
      <c r="W109" s="103"/>
      <c r="X109" s="103"/>
      <c r="Y109" s="103"/>
      <c r="Z109" s="103"/>
      <c r="AA109" s="103"/>
      <c r="AB109" s="103"/>
      <c r="AC109" s="103"/>
    </row>
    <row r="110" spans="1:29" s="125" customFormat="1" ht="12.75">
      <c r="A110" s="94"/>
      <c r="B110" s="94"/>
      <c r="E110" s="126"/>
      <c r="F110" s="126"/>
      <c r="G110" s="126"/>
      <c r="H110" s="126"/>
      <c r="I110" s="126"/>
      <c r="J110" s="126"/>
      <c r="K110" s="126"/>
      <c r="L110" s="126"/>
      <c r="M110" s="126"/>
      <c r="N110" s="126"/>
      <c r="O110" s="126"/>
      <c r="P110" s="126"/>
      <c r="R110" s="103"/>
      <c r="S110" s="103"/>
      <c r="T110" s="103"/>
      <c r="U110" s="103"/>
      <c r="V110" s="103"/>
      <c r="W110" s="103"/>
      <c r="X110" s="103"/>
      <c r="Y110" s="103"/>
      <c r="Z110" s="103"/>
      <c r="AA110" s="103"/>
      <c r="AB110" s="103"/>
      <c r="AC110" s="103"/>
    </row>
    <row r="111" spans="1:29" s="125" customFormat="1" ht="12.75">
      <c r="A111" s="94"/>
      <c r="B111" s="94"/>
      <c r="E111" s="126"/>
      <c r="F111" s="126"/>
      <c r="G111" s="126"/>
      <c r="H111" s="126"/>
      <c r="I111" s="126"/>
      <c r="J111" s="126"/>
      <c r="K111" s="126"/>
      <c r="L111" s="126"/>
      <c r="M111" s="126"/>
      <c r="N111" s="126"/>
      <c r="O111" s="126"/>
      <c r="P111" s="126"/>
      <c r="R111" s="103"/>
      <c r="S111" s="103"/>
      <c r="T111" s="103"/>
      <c r="U111" s="103"/>
      <c r="V111" s="103"/>
      <c r="W111" s="103"/>
      <c r="X111" s="103"/>
      <c r="Y111" s="103"/>
      <c r="Z111" s="103"/>
      <c r="AA111" s="103"/>
      <c r="AB111" s="103"/>
      <c r="AC111" s="103"/>
    </row>
    <row r="112" spans="1:29" s="125" customFormat="1" ht="12.75">
      <c r="A112" s="94"/>
      <c r="B112" s="94"/>
      <c r="E112" s="126"/>
      <c r="F112" s="126"/>
      <c r="G112" s="126"/>
      <c r="H112" s="126"/>
      <c r="I112" s="126"/>
      <c r="J112" s="126"/>
      <c r="K112" s="126"/>
      <c r="L112" s="126"/>
      <c r="M112" s="126"/>
      <c r="N112" s="126"/>
      <c r="O112" s="126"/>
      <c r="P112" s="126"/>
      <c r="R112" s="103"/>
      <c r="S112" s="103"/>
      <c r="T112" s="103"/>
      <c r="U112" s="103"/>
      <c r="V112" s="103"/>
      <c r="W112" s="103"/>
      <c r="X112" s="103"/>
      <c r="Y112" s="103"/>
      <c r="Z112" s="103"/>
      <c r="AA112" s="103"/>
      <c r="AB112" s="103"/>
      <c r="AC112" s="103"/>
    </row>
    <row r="113" spans="1:29" s="125" customFormat="1" ht="12.75">
      <c r="A113" s="94"/>
      <c r="B113" s="94"/>
      <c r="E113" s="126"/>
      <c r="F113" s="126"/>
      <c r="G113" s="126"/>
      <c r="H113" s="126"/>
      <c r="I113" s="126"/>
      <c r="J113" s="126"/>
      <c r="K113" s="126"/>
      <c r="L113" s="126"/>
      <c r="M113" s="126"/>
      <c r="N113" s="126"/>
      <c r="O113" s="126"/>
      <c r="P113" s="126"/>
      <c r="R113" s="103"/>
      <c r="S113" s="103"/>
      <c r="T113" s="103"/>
      <c r="U113" s="103"/>
      <c r="V113" s="103"/>
      <c r="W113" s="103"/>
      <c r="X113" s="103"/>
      <c r="Y113" s="103"/>
      <c r="Z113" s="103"/>
      <c r="AA113" s="103"/>
      <c r="AB113" s="103"/>
      <c r="AC113" s="103"/>
    </row>
    <row r="114" spans="1:29" s="125" customFormat="1" ht="12.75">
      <c r="A114" s="94"/>
      <c r="B114" s="94"/>
      <c r="E114" s="126"/>
      <c r="F114" s="126"/>
      <c r="G114" s="126"/>
      <c r="H114" s="126"/>
      <c r="I114" s="126"/>
      <c r="J114" s="126"/>
      <c r="K114" s="126"/>
      <c r="L114" s="126"/>
      <c r="M114" s="126"/>
      <c r="N114" s="126"/>
      <c r="O114" s="126"/>
      <c r="P114" s="126"/>
      <c r="R114" s="103"/>
      <c r="S114" s="103"/>
      <c r="T114" s="103"/>
      <c r="U114" s="103"/>
      <c r="V114" s="103"/>
      <c r="W114" s="103"/>
      <c r="X114" s="103"/>
      <c r="Y114" s="103"/>
      <c r="Z114" s="103"/>
      <c r="AA114" s="103"/>
      <c r="AB114" s="103"/>
      <c r="AC114" s="103"/>
    </row>
    <row r="115" spans="1:29" s="125" customFormat="1" ht="12.75">
      <c r="A115" s="94"/>
      <c r="B115" s="94"/>
      <c r="E115" s="126"/>
      <c r="F115" s="126"/>
      <c r="G115" s="126"/>
      <c r="H115" s="126"/>
      <c r="I115" s="126"/>
      <c r="J115" s="126"/>
      <c r="K115" s="126"/>
      <c r="L115" s="126"/>
      <c r="M115" s="126"/>
      <c r="N115" s="126"/>
      <c r="O115" s="126"/>
      <c r="P115" s="126"/>
      <c r="R115" s="103"/>
      <c r="S115" s="103"/>
      <c r="T115" s="103"/>
      <c r="U115" s="103"/>
      <c r="V115" s="103"/>
      <c r="W115" s="103"/>
      <c r="X115" s="103"/>
      <c r="Y115" s="103"/>
      <c r="Z115" s="103"/>
      <c r="AA115" s="103"/>
      <c r="AB115" s="103"/>
      <c r="AC115" s="103"/>
    </row>
    <row r="116" spans="1:29" s="125" customFormat="1" ht="12.75">
      <c r="A116" s="94"/>
      <c r="B116" s="94"/>
      <c r="E116" s="126"/>
      <c r="F116" s="126"/>
      <c r="G116" s="126"/>
      <c r="H116" s="126"/>
      <c r="I116" s="126"/>
      <c r="J116" s="126"/>
      <c r="K116" s="126"/>
      <c r="L116" s="126"/>
      <c r="M116" s="126"/>
      <c r="N116" s="126"/>
      <c r="O116" s="126"/>
      <c r="P116" s="126"/>
      <c r="R116" s="103"/>
      <c r="S116" s="103"/>
      <c r="T116" s="103"/>
      <c r="U116" s="103"/>
      <c r="V116" s="103"/>
      <c r="W116" s="103"/>
      <c r="X116" s="103"/>
      <c r="Y116" s="103"/>
      <c r="Z116" s="103"/>
      <c r="AA116" s="103"/>
      <c r="AB116" s="103"/>
      <c r="AC116" s="103"/>
    </row>
    <row r="117" spans="1:29" s="125" customFormat="1" ht="12.75">
      <c r="A117" s="94"/>
      <c r="B117" s="94"/>
      <c r="E117" s="126"/>
      <c r="F117" s="126"/>
      <c r="G117" s="126"/>
      <c r="H117" s="126"/>
      <c r="I117" s="126"/>
      <c r="J117" s="126"/>
      <c r="K117" s="126"/>
      <c r="L117" s="126"/>
      <c r="M117" s="126"/>
      <c r="N117" s="126"/>
      <c r="O117" s="126"/>
      <c r="P117" s="126"/>
      <c r="R117" s="103"/>
      <c r="S117" s="103"/>
      <c r="T117" s="103"/>
      <c r="U117" s="103"/>
      <c r="V117" s="103"/>
      <c r="W117" s="103"/>
      <c r="X117" s="103"/>
      <c r="Y117" s="103"/>
      <c r="Z117" s="103"/>
      <c r="AA117" s="103"/>
      <c r="AB117" s="103"/>
      <c r="AC117" s="103"/>
    </row>
    <row r="118" spans="1:29" s="125" customFormat="1" ht="12.75">
      <c r="A118" s="94"/>
      <c r="B118" s="94"/>
      <c r="E118" s="126"/>
      <c r="F118" s="126"/>
      <c r="G118" s="126"/>
      <c r="H118" s="126"/>
      <c r="I118" s="126"/>
      <c r="J118" s="126"/>
      <c r="K118" s="126"/>
      <c r="L118" s="126"/>
      <c r="M118" s="126"/>
      <c r="N118" s="126"/>
      <c r="O118" s="126"/>
      <c r="P118" s="126"/>
      <c r="R118" s="103"/>
      <c r="S118" s="103"/>
      <c r="T118" s="103"/>
      <c r="U118" s="103"/>
      <c r="V118" s="103"/>
      <c r="W118" s="103"/>
      <c r="X118" s="103"/>
      <c r="Y118" s="103"/>
      <c r="Z118" s="103"/>
      <c r="AA118" s="103"/>
      <c r="AB118" s="103"/>
      <c r="AC118" s="103"/>
    </row>
    <row r="119" spans="1:29" s="125" customFormat="1" ht="12.75">
      <c r="A119" s="94"/>
      <c r="B119" s="94"/>
      <c r="E119" s="126"/>
      <c r="F119" s="126"/>
      <c r="G119" s="126"/>
      <c r="H119" s="126"/>
      <c r="I119" s="126"/>
      <c r="J119" s="126"/>
      <c r="K119" s="126"/>
      <c r="L119" s="126"/>
      <c r="M119" s="126"/>
      <c r="N119" s="126"/>
      <c r="O119" s="126"/>
      <c r="P119" s="126"/>
      <c r="R119" s="103"/>
      <c r="S119" s="103"/>
      <c r="T119" s="103"/>
      <c r="U119" s="103"/>
      <c r="V119" s="103"/>
      <c r="W119" s="103"/>
      <c r="X119" s="103"/>
      <c r="Y119" s="103"/>
      <c r="Z119" s="103"/>
      <c r="AA119" s="103"/>
      <c r="AB119" s="103"/>
      <c r="AC119" s="103"/>
    </row>
    <row r="120" spans="1:29" s="125" customFormat="1" ht="12.75">
      <c r="A120" s="94"/>
      <c r="B120" s="94"/>
      <c r="E120" s="126"/>
      <c r="F120" s="126"/>
      <c r="G120" s="126"/>
      <c r="H120" s="126"/>
      <c r="I120" s="126"/>
      <c r="J120" s="126"/>
      <c r="K120" s="126"/>
      <c r="L120" s="126"/>
      <c r="M120" s="126"/>
      <c r="N120" s="126"/>
      <c r="O120" s="126"/>
      <c r="P120" s="126"/>
      <c r="R120" s="103"/>
      <c r="S120" s="103"/>
      <c r="T120" s="103"/>
      <c r="U120" s="103"/>
      <c r="V120" s="103"/>
      <c r="W120" s="103"/>
      <c r="X120" s="103"/>
      <c r="Y120" s="103"/>
      <c r="Z120" s="103"/>
      <c r="AA120" s="103"/>
      <c r="AB120" s="103"/>
      <c r="AC120" s="103"/>
    </row>
    <row r="121" spans="1:29" s="125" customFormat="1" ht="12.75">
      <c r="A121" s="94"/>
      <c r="B121" s="94"/>
      <c r="E121" s="126"/>
      <c r="F121" s="126"/>
      <c r="G121" s="126"/>
      <c r="H121" s="126"/>
      <c r="I121" s="126"/>
      <c r="J121" s="126"/>
      <c r="K121" s="126"/>
      <c r="L121" s="126"/>
      <c r="M121" s="126"/>
      <c r="N121" s="126"/>
      <c r="O121" s="126"/>
      <c r="P121" s="126"/>
      <c r="R121" s="103"/>
      <c r="S121" s="103"/>
      <c r="T121" s="103"/>
      <c r="U121" s="103"/>
      <c r="V121" s="103"/>
      <c r="W121" s="103"/>
      <c r="X121" s="103"/>
      <c r="Y121" s="103"/>
      <c r="Z121" s="103"/>
      <c r="AA121" s="103"/>
      <c r="AB121" s="103"/>
      <c r="AC121" s="103"/>
    </row>
    <row r="122" spans="1:29" s="125" customFormat="1" ht="12.75">
      <c r="A122" s="94"/>
      <c r="B122" s="94"/>
      <c r="E122" s="126"/>
      <c r="F122" s="126"/>
      <c r="G122" s="126"/>
      <c r="H122" s="126"/>
      <c r="I122" s="126"/>
      <c r="J122" s="126"/>
      <c r="K122" s="126"/>
      <c r="L122" s="126"/>
      <c r="M122" s="126"/>
      <c r="N122" s="126"/>
      <c r="O122" s="126"/>
      <c r="P122" s="126"/>
      <c r="R122" s="103"/>
      <c r="S122" s="103"/>
      <c r="T122" s="103"/>
      <c r="U122" s="103"/>
      <c r="V122" s="103"/>
      <c r="W122" s="103"/>
      <c r="X122" s="103"/>
      <c r="Y122" s="103"/>
      <c r="Z122" s="103"/>
      <c r="AA122" s="103"/>
      <c r="AB122" s="103"/>
      <c r="AC122" s="103"/>
    </row>
    <row r="123" spans="1:29" s="125" customFormat="1" ht="12.75">
      <c r="A123" s="94"/>
      <c r="B123" s="94"/>
      <c r="E123" s="126"/>
      <c r="F123" s="126"/>
      <c r="G123" s="126"/>
      <c r="H123" s="126"/>
      <c r="I123" s="126"/>
      <c r="J123" s="126"/>
      <c r="K123" s="126"/>
      <c r="L123" s="126"/>
      <c r="M123" s="126"/>
      <c r="N123" s="126"/>
      <c r="O123" s="126"/>
      <c r="P123" s="126"/>
      <c r="R123" s="103"/>
      <c r="S123" s="103"/>
      <c r="T123" s="103"/>
      <c r="U123" s="103"/>
      <c r="V123" s="103"/>
      <c r="W123" s="103"/>
      <c r="X123" s="103"/>
      <c r="Y123" s="103"/>
      <c r="Z123" s="103"/>
      <c r="AA123" s="103"/>
      <c r="AB123" s="103"/>
      <c r="AC123" s="103"/>
    </row>
    <row r="124" spans="1:29" s="125" customFormat="1" ht="12.75">
      <c r="A124" s="94"/>
      <c r="B124" s="94"/>
      <c r="E124" s="126"/>
      <c r="F124" s="126"/>
      <c r="G124" s="126"/>
      <c r="H124" s="126"/>
      <c r="I124" s="126"/>
      <c r="J124" s="126"/>
      <c r="K124" s="126"/>
      <c r="L124" s="126"/>
      <c r="M124" s="126"/>
      <c r="N124" s="126"/>
      <c r="O124" s="126"/>
      <c r="P124" s="126"/>
      <c r="R124" s="103"/>
      <c r="S124" s="103"/>
      <c r="T124" s="103"/>
      <c r="U124" s="103"/>
      <c r="V124" s="103"/>
      <c r="W124" s="103"/>
      <c r="X124" s="103"/>
      <c r="Y124" s="103"/>
      <c r="Z124" s="103"/>
      <c r="AA124" s="103"/>
      <c r="AB124" s="103"/>
      <c r="AC124" s="103"/>
    </row>
    <row r="125" spans="1:29" s="125" customFormat="1" ht="12.75">
      <c r="A125" s="94"/>
      <c r="B125" s="94"/>
      <c r="E125" s="126"/>
      <c r="F125" s="126"/>
      <c r="G125" s="126"/>
      <c r="H125" s="126"/>
      <c r="I125" s="126"/>
      <c r="J125" s="126"/>
      <c r="K125" s="126"/>
      <c r="L125" s="126"/>
      <c r="M125" s="126"/>
      <c r="N125" s="126"/>
      <c r="O125" s="126"/>
      <c r="P125" s="126"/>
      <c r="R125" s="103"/>
      <c r="S125" s="103"/>
      <c r="T125" s="103"/>
      <c r="U125" s="103"/>
      <c r="V125" s="103"/>
      <c r="W125" s="103"/>
      <c r="X125" s="103"/>
      <c r="Y125" s="103"/>
      <c r="Z125" s="103"/>
      <c r="AA125" s="103"/>
      <c r="AB125" s="103"/>
      <c r="AC125" s="103"/>
    </row>
    <row r="126" spans="1:29" s="125" customFormat="1" ht="12.75">
      <c r="A126" s="94"/>
      <c r="B126" s="94"/>
      <c r="E126" s="126"/>
      <c r="F126" s="126"/>
      <c r="G126" s="126"/>
      <c r="H126" s="126"/>
      <c r="I126" s="126"/>
      <c r="J126" s="126"/>
      <c r="K126" s="126"/>
      <c r="L126" s="126"/>
      <c r="M126" s="126"/>
      <c r="N126" s="126"/>
      <c r="O126" s="126"/>
      <c r="P126" s="126"/>
      <c r="R126" s="103"/>
      <c r="S126" s="103"/>
      <c r="T126" s="103"/>
      <c r="U126" s="103"/>
      <c r="V126" s="103"/>
      <c r="W126" s="103"/>
      <c r="X126" s="103"/>
      <c r="Y126" s="103"/>
      <c r="Z126" s="103"/>
      <c r="AA126" s="103"/>
      <c r="AB126" s="103"/>
      <c r="AC126" s="103"/>
    </row>
    <row r="127" spans="1:29" s="125" customFormat="1" ht="12.75">
      <c r="A127" s="94"/>
      <c r="B127" s="94"/>
      <c r="E127" s="126"/>
      <c r="F127" s="126"/>
      <c r="G127" s="126"/>
      <c r="H127" s="126"/>
      <c r="I127" s="126"/>
      <c r="J127" s="126"/>
      <c r="K127" s="126"/>
      <c r="L127" s="126"/>
      <c r="M127" s="126"/>
      <c r="N127" s="126"/>
      <c r="O127" s="126"/>
      <c r="P127" s="126"/>
      <c r="R127" s="103"/>
      <c r="S127" s="103"/>
      <c r="T127" s="103"/>
      <c r="U127" s="103"/>
      <c r="V127" s="103"/>
      <c r="W127" s="103"/>
      <c r="X127" s="103"/>
      <c r="Y127" s="103"/>
      <c r="Z127" s="103"/>
      <c r="AA127" s="103"/>
      <c r="AB127" s="103"/>
      <c r="AC127" s="103"/>
    </row>
    <row r="128" spans="1:29" s="125" customFormat="1" ht="12.75">
      <c r="A128" s="94"/>
      <c r="B128" s="94"/>
      <c r="E128" s="126"/>
      <c r="F128" s="126"/>
      <c r="G128" s="126"/>
      <c r="H128" s="126"/>
      <c r="I128" s="126"/>
      <c r="J128" s="126"/>
      <c r="K128" s="126"/>
      <c r="L128" s="126"/>
      <c r="M128" s="126"/>
      <c r="N128" s="126"/>
      <c r="O128" s="126"/>
      <c r="P128" s="126"/>
      <c r="R128" s="103"/>
      <c r="S128" s="103"/>
      <c r="T128" s="103"/>
      <c r="U128" s="103"/>
      <c r="V128" s="103"/>
      <c r="W128" s="103"/>
      <c r="X128" s="103"/>
      <c r="Y128" s="103"/>
      <c r="Z128" s="103"/>
      <c r="AA128" s="103"/>
      <c r="AB128" s="103"/>
      <c r="AC128" s="103"/>
    </row>
    <row r="129" spans="1:29" s="125" customFormat="1" ht="12.75">
      <c r="A129" s="94"/>
      <c r="B129" s="94"/>
      <c r="E129" s="126"/>
      <c r="F129" s="126"/>
      <c r="G129" s="126"/>
      <c r="H129" s="126"/>
      <c r="I129" s="126"/>
      <c r="J129" s="126"/>
      <c r="K129" s="126"/>
      <c r="L129" s="126"/>
      <c r="M129" s="126"/>
      <c r="N129" s="126"/>
      <c r="O129" s="126"/>
      <c r="P129" s="126"/>
      <c r="R129" s="103"/>
      <c r="S129" s="103"/>
      <c r="T129" s="103"/>
      <c r="U129" s="103"/>
      <c r="V129" s="103"/>
      <c r="W129" s="103"/>
      <c r="X129" s="103"/>
      <c r="Y129" s="103"/>
      <c r="Z129" s="103"/>
      <c r="AA129" s="103"/>
      <c r="AB129" s="103"/>
      <c r="AC129" s="103"/>
    </row>
    <row r="130" spans="1:29" s="125" customFormat="1" ht="12.75">
      <c r="A130" s="94"/>
      <c r="B130" s="94"/>
      <c r="E130" s="126"/>
      <c r="F130" s="126"/>
      <c r="G130" s="126"/>
      <c r="H130" s="126"/>
      <c r="I130" s="126"/>
      <c r="J130" s="126"/>
      <c r="K130" s="126"/>
      <c r="L130" s="126"/>
      <c r="M130" s="126"/>
      <c r="N130" s="126"/>
      <c r="O130" s="126"/>
      <c r="P130" s="126"/>
      <c r="R130" s="103"/>
      <c r="S130" s="103"/>
      <c r="T130" s="103"/>
      <c r="U130" s="103"/>
      <c r="V130" s="103"/>
      <c r="W130" s="103"/>
      <c r="X130" s="103"/>
      <c r="Y130" s="103"/>
      <c r="Z130" s="103"/>
      <c r="AA130" s="103"/>
      <c r="AB130" s="103"/>
      <c r="AC130" s="103"/>
    </row>
    <row r="131" spans="1:29" s="125" customFormat="1" ht="12.75">
      <c r="A131" s="94"/>
      <c r="B131" s="94"/>
      <c r="E131" s="126"/>
      <c r="F131" s="126"/>
      <c r="G131" s="126"/>
      <c r="H131" s="126"/>
      <c r="I131" s="126"/>
      <c r="J131" s="126"/>
      <c r="K131" s="126"/>
      <c r="L131" s="126"/>
      <c r="M131" s="126"/>
      <c r="N131" s="126"/>
      <c r="O131" s="126"/>
      <c r="P131" s="126"/>
      <c r="R131" s="103"/>
      <c r="S131" s="103"/>
      <c r="T131" s="103"/>
      <c r="U131" s="103"/>
      <c r="V131" s="103"/>
      <c r="W131" s="103"/>
      <c r="X131" s="103"/>
      <c r="Y131" s="103"/>
      <c r="Z131" s="103"/>
      <c r="AA131" s="103"/>
      <c r="AB131" s="103"/>
      <c r="AC131" s="103"/>
    </row>
    <row r="132" spans="1:29" s="125" customFormat="1" ht="12.75">
      <c r="A132" s="94"/>
      <c r="B132" s="94"/>
      <c r="E132" s="126"/>
      <c r="F132" s="126"/>
      <c r="G132" s="126"/>
      <c r="H132" s="126"/>
      <c r="I132" s="126"/>
      <c r="J132" s="126"/>
      <c r="K132" s="126"/>
      <c r="L132" s="126"/>
      <c r="M132" s="126"/>
      <c r="N132" s="126"/>
      <c r="O132" s="126"/>
      <c r="P132" s="126"/>
      <c r="R132" s="103"/>
      <c r="S132" s="103"/>
      <c r="T132" s="103"/>
      <c r="U132" s="103"/>
      <c r="V132" s="103"/>
      <c r="W132" s="103"/>
      <c r="X132" s="103"/>
      <c r="Y132" s="103"/>
      <c r="Z132" s="103"/>
      <c r="AA132" s="103"/>
      <c r="AB132" s="103"/>
      <c r="AC132" s="103"/>
    </row>
    <row r="133" spans="1:29" s="125" customFormat="1" ht="12.75">
      <c r="A133" s="94"/>
      <c r="B133" s="94"/>
      <c r="E133" s="126"/>
      <c r="F133" s="126"/>
      <c r="G133" s="126"/>
      <c r="H133" s="126"/>
      <c r="I133" s="126"/>
      <c r="J133" s="126"/>
      <c r="K133" s="126"/>
      <c r="L133" s="126"/>
      <c r="M133" s="126"/>
      <c r="N133" s="126"/>
      <c r="O133" s="126"/>
      <c r="P133" s="126"/>
      <c r="R133" s="103"/>
      <c r="S133" s="103"/>
      <c r="T133" s="103"/>
      <c r="U133" s="103"/>
      <c r="V133" s="103"/>
      <c r="W133" s="103"/>
      <c r="X133" s="103"/>
      <c r="Y133" s="103"/>
      <c r="Z133" s="103"/>
      <c r="AA133" s="103"/>
      <c r="AB133" s="103"/>
      <c r="AC133" s="103"/>
    </row>
    <row r="134" spans="1:29" s="125" customFormat="1" ht="12.75">
      <c r="A134" s="94"/>
      <c r="B134" s="94"/>
      <c r="E134" s="126"/>
      <c r="F134" s="126"/>
      <c r="G134" s="126"/>
      <c r="H134" s="126"/>
      <c r="I134" s="126"/>
      <c r="J134" s="126"/>
      <c r="K134" s="126"/>
      <c r="L134" s="126"/>
      <c r="M134" s="126"/>
      <c r="N134" s="126"/>
      <c r="O134" s="126"/>
      <c r="P134" s="126"/>
      <c r="R134" s="103"/>
      <c r="S134" s="103"/>
      <c r="T134" s="103"/>
      <c r="U134" s="103"/>
      <c r="V134" s="103"/>
      <c r="W134" s="103"/>
      <c r="X134" s="103"/>
      <c r="Y134" s="103"/>
      <c r="Z134" s="103"/>
      <c r="AA134" s="103"/>
      <c r="AB134" s="103"/>
      <c r="AC134" s="103"/>
    </row>
    <row r="135" spans="1:29" s="125" customFormat="1" ht="12.75">
      <c r="A135" s="94"/>
      <c r="B135" s="94"/>
      <c r="E135" s="126"/>
      <c r="F135" s="126"/>
      <c r="G135" s="126"/>
      <c r="H135" s="126"/>
      <c r="I135" s="126"/>
      <c r="J135" s="126"/>
      <c r="K135" s="126"/>
      <c r="L135" s="126"/>
      <c r="M135" s="126"/>
      <c r="N135" s="126"/>
      <c r="O135" s="126"/>
      <c r="P135" s="126"/>
      <c r="R135" s="103"/>
      <c r="S135" s="103"/>
      <c r="T135" s="103"/>
      <c r="U135" s="103"/>
      <c r="V135" s="103"/>
      <c r="W135" s="103"/>
      <c r="X135" s="103"/>
      <c r="Y135" s="103"/>
      <c r="Z135" s="103"/>
      <c r="AA135" s="103"/>
      <c r="AB135" s="103"/>
      <c r="AC135" s="103"/>
    </row>
    <row r="136" spans="1:29" s="125" customFormat="1" ht="12.75">
      <c r="A136" s="94"/>
      <c r="B136" s="94"/>
      <c r="E136" s="126"/>
      <c r="F136" s="126"/>
      <c r="G136" s="126"/>
      <c r="H136" s="126"/>
      <c r="I136" s="126"/>
      <c r="J136" s="126"/>
      <c r="K136" s="126"/>
      <c r="L136" s="126"/>
      <c r="M136" s="126"/>
      <c r="N136" s="126"/>
      <c r="O136" s="126"/>
      <c r="P136" s="126"/>
      <c r="R136" s="103"/>
      <c r="S136" s="103"/>
      <c r="T136" s="103"/>
      <c r="U136" s="103"/>
      <c r="V136" s="103"/>
      <c r="W136" s="103"/>
      <c r="X136" s="103"/>
      <c r="Y136" s="103"/>
      <c r="Z136" s="103"/>
      <c r="AA136" s="103"/>
      <c r="AB136" s="103"/>
      <c r="AC136" s="103"/>
    </row>
    <row r="137" spans="1:29" s="125" customFormat="1" ht="12.75">
      <c r="A137" s="94"/>
      <c r="B137" s="94"/>
      <c r="E137" s="126"/>
      <c r="F137" s="126"/>
      <c r="G137" s="126"/>
      <c r="H137" s="126"/>
      <c r="I137" s="126"/>
      <c r="J137" s="126"/>
      <c r="K137" s="126"/>
      <c r="L137" s="126"/>
      <c r="M137" s="126"/>
      <c r="N137" s="126"/>
      <c r="O137" s="126"/>
      <c r="P137" s="126"/>
      <c r="R137" s="103"/>
      <c r="S137" s="103"/>
      <c r="T137" s="103"/>
      <c r="U137" s="103"/>
      <c r="V137" s="103"/>
      <c r="W137" s="103"/>
      <c r="X137" s="103"/>
      <c r="Y137" s="103"/>
      <c r="Z137" s="103"/>
      <c r="AA137" s="103"/>
      <c r="AB137" s="103"/>
      <c r="AC137" s="103"/>
    </row>
    <row r="138" spans="1:29" s="125" customFormat="1" ht="12.75">
      <c r="A138" s="94"/>
      <c r="B138" s="94"/>
      <c r="E138" s="126"/>
      <c r="F138" s="126"/>
      <c r="G138" s="126"/>
      <c r="H138" s="126"/>
      <c r="I138" s="126"/>
      <c r="J138" s="126"/>
      <c r="K138" s="126"/>
      <c r="L138" s="126"/>
      <c r="M138" s="126"/>
      <c r="N138" s="126"/>
      <c r="O138" s="126"/>
      <c r="P138" s="126"/>
      <c r="R138" s="103"/>
      <c r="S138" s="103"/>
      <c r="T138" s="103"/>
      <c r="U138" s="103"/>
      <c r="V138" s="103"/>
      <c r="W138" s="103"/>
      <c r="X138" s="103"/>
      <c r="Y138" s="103"/>
      <c r="Z138" s="103"/>
      <c r="AA138" s="103"/>
      <c r="AB138" s="103"/>
      <c r="AC138" s="103"/>
    </row>
    <row r="139" spans="1:29" s="125" customFormat="1" ht="12.75">
      <c r="A139" s="94"/>
      <c r="B139" s="94"/>
      <c r="E139" s="126"/>
      <c r="F139" s="126"/>
      <c r="G139" s="126"/>
      <c r="H139" s="126"/>
      <c r="I139" s="126"/>
      <c r="J139" s="126"/>
      <c r="K139" s="126"/>
      <c r="L139" s="126"/>
      <c r="M139" s="126"/>
      <c r="N139" s="126"/>
      <c r="O139" s="126"/>
      <c r="P139" s="126"/>
      <c r="R139" s="103"/>
      <c r="S139" s="103"/>
      <c r="T139" s="103"/>
      <c r="U139" s="103"/>
      <c r="V139" s="103"/>
      <c r="W139" s="103"/>
      <c r="X139" s="103"/>
      <c r="Y139" s="103"/>
      <c r="Z139" s="103"/>
      <c r="AA139" s="103"/>
      <c r="AB139" s="103"/>
      <c r="AC139" s="103"/>
    </row>
    <row r="140" spans="1:29" s="125" customFormat="1" ht="12.75">
      <c r="A140" s="94"/>
      <c r="B140" s="94"/>
      <c r="E140" s="126"/>
      <c r="F140" s="126"/>
      <c r="G140" s="126"/>
      <c r="H140" s="126"/>
      <c r="I140" s="126"/>
      <c r="J140" s="126"/>
      <c r="K140" s="126"/>
      <c r="L140" s="126"/>
      <c r="M140" s="126"/>
      <c r="N140" s="126"/>
      <c r="O140" s="126"/>
      <c r="P140" s="126"/>
      <c r="R140" s="103"/>
      <c r="S140" s="103"/>
      <c r="T140" s="103"/>
      <c r="U140" s="103"/>
      <c r="V140" s="103"/>
      <c r="W140" s="103"/>
      <c r="X140" s="103"/>
      <c r="Y140" s="103"/>
      <c r="Z140" s="103"/>
      <c r="AA140" s="103"/>
      <c r="AB140" s="103"/>
      <c r="AC140" s="103"/>
    </row>
    <row r="141" spans="1:29" s="125" customFormat="1" ht="12.75">
      <c r="A141" s="94"/>
      <c r="B141" s="94"/>
      <c r="E141" s="126"/>
      <c r="F141" s="126"/>
      <c r="G141" s="126"/>
      <c r="H141" s="126"/>
      <c r="I141" s="126"/>
      <c r="J141" s="126"/>
      <c r="K141" s="126"/>
      <c r="L141" s="126"/>
      <c r="M141" s="126"/>
      <c r="N141" s="126"/>
      <c r="O141" s="126"/>
      <c r="P141" s="126"/>
      <c r="R141" s="103"/>
      <c r="S141" s="103"/>
      <c r="T141" s="103"/>
      <c r="U141" s="103"/>
      <c r="V141" s="103"/>
      <c r="W141" s="103"/>
      <c r="X141" s="103"/>
      <c r="Y141" s="103"/>
      <c r="Z141" s="103"/>
      <c r="AA141" s="103"/>
      <c r="AB141" s="103"/>
      <c r="AC141" s="103"/>
    </row>
    <row r="142" spans="1:29" s="125" customFormat="1" ht="12.75">
      <c r="A142" s="94"/>
      <c r="B142" s="94"/>
      <c r="E142" s="126"/>
      <c r="F142" s="126"/>
      <c r="G142" s="126"/>
      <c r="H142" s="126"/>
      <c r="I142" s="126"/>
      <c r="J142" s="126"/>
      <c r="K142" s="126"/>
      <c r="L142" s="126"/>
      <c r="M142" s="126"/>
      <c r="N142" s="126"/>
      <c r="O142" s="126"/>
      <c r="P142" s="126"/>
      <c r="R142" s="103"/>
      <c r="S142" s="103"/>
      <c r="T142" s="103"/>
      <c r="U142" s="103"/>
      <c r="V142" s="103"/>
      <c r="W142" s="103"/>
      <c r="X142" s="103"/>
      <c r="Y142" s="103"/>
      <c r="Z142" s="103"/>
      <c r="AA142" s="103"/>
      <c r="AB142" s="103"/>
      <c r="AC142" s="103"/>
    </row>
    <row r="143" spans="1:29" s="125" customFormat="1" ht="12.75">
      <c r="A143" s="94"/>
      <c r="B143" s="94"/>
      <c r="E143" s="126"/>
      <c r="F143" s="126"/>
      <c r="G143" s="126"/>
      <c r="H143" s="126"/>
      <c r="I143" s="126"/>
      <c r="J143" s="126"/>
      <c r="K143" s="126"/>
      <c r="L143" s="126"/>
      <c r="M143" s="126"/>
      <c r="N143" s="126"/>
      <c r="O143" s="126"/>
      <c r="P143" s="126"/>
      <c r="R143" s="103"/>
      <c r="S143" s="103"/>
      <c r="T143" s="103"/>
      <c r="U143" s="103"/>
      <c r="V143" s="103"/>
      <c r="W143" s="103"/>
      <c r="X143" s="103"/>
      <c r="Y143" s="103"/>
      <c r="Z143" s="103"/>
      <c r="AA143" s="103"/>
      <c r="AB143" s="103"/>
      <c r="AC143" s="103"/>
    </row>
    <row r="144" spans="1:29" s="125" customFormat="1" ht="12.75">
      <c r="A144" s="94"/>
      <c r="B144" s="94"/>
      <c r="E144" s="126"/>
      <c r="F144" s="126"/>
      <c r="G144" s="126"/>
      <c r="H144" s="126"/>
      <c r="I144" s="126"/>
      <c r="J144" s="126"/>
      <c r="K144" s="126"/>
      <c r="L144" s="126"/>
      <c r="M144" s="126"/>
      <c r="N144" s="126"/>
      <c r="O144" s="126"/>
      <c r="P144" s="126"/>
      <c r="R144" s="103"/>
      <c r="S144" s="103"/>
      <c r="T144" s="103"/>
      <c r="U144" s="103"/>
      <c r="V144" s="103"/>
      <c r="W144" s="103"/>
      <c r="X144" s="103"/>
      <c r="Y144" s="103"/>
      <c r="Z144" s="103"/>
      <c r="AA144" s="103"/>
      <c r="AB144" s="103"/>
      <c r="AC144" s="103"/>
    </row>
    <row r="145" spans="1:29" s="125" customFormat="1" ht="12.75">
      <c r="A145" s="94"/>
      <c r="B145" s="94"/>
      <c r="E145" s="126"/>
      <c r="F145" s="126"/>
      <c r="G145" s="126"/>
      <c r="H145" s="126"/>
      <c r="I145" s="126"/>
      <c r="J145" s="126"/>
      <c r="K145" s="126"/>
      <c r="L145" s="126"/>
      <c r="M145" s="126"/>
      <c r="N145" s="126"/>
      <c r="O145" s="126"/>
      <c r="P145" s="126"/>
      <c r="R145" s="103"/>
      <c r="S145" s="103"/>
      <c r="T145" s="103"/>
      <c r="U145" s="103"/>
      <c r="V145" s="103"/>
      <c r="W145" s="103"/>
      <c r="X145" s="103"/>
      <c r="Y145" s="103"/>
      <c r="Z145" s="103"/>
      <c r="AA145" s="103"/>
      <c r="AB145" s="103"/>
      <c r="AC145" s="103"/>
    </row>
    <row r="146" spans="1:29" s="125" customFormat="1" ht="12.75">
      <c r="A146" s="94"/>
      <c r="B146" s="94"/>
      <c r="E146" s="126"/>
      <c r="F146" s="126"/>
      <c r="G146" s="126"/>
      <c r="H146" s="126"/>
      <c r="I146" s="126"/>
      <c r="J146" s="126"/>
      <c r="K146" s="126"/>
      <c r="L146" s="126"/>
      <c r="M146" s="126"/>
      <c r="N146" s="126"/>
      <c r="O146" s="126"/>
      <c r="P146" s="126"/>
      <c r="R146" s="103"/>
      <c r="S146" s="103"/>
      <c r="T146" s="103"/>
      <c r="U146" s="103"/>
      <c r="V146" s="103"/>
      <c r="W146" s="103"/>
      <c r="X146" s="103"/>
      <c r="Y146" s="103"/>
      <c r="Z146" s="103"/>
      <c r="AA146" s="103"/>
      <c r="AB146" s="103"/>
      <c r="AC146" s="103"/>
    </row>
    <row r="147" spans="1:29" s="125" customFormat="1" ht="12.75">
      <c r="A147" s="94"/>
      <c r="B147" s="94"/>
      <c r="E147" s="126"/>
      <c r="F147" s="126"/>
      <c r="G147" s="126"/>
      <c r="H147" s="126"/>
      <c r="I147" s="126"/>
      <c r="J147" s="126"/>
      <c r="K147" s="126"/>
      <c r="L147" s="126"/>
      <c r="M147" s="126"/>
      <c r="N147" s="126"/>
      <c r="O147" s="126"/>
      <c r="P147" s="126"/>
      <c r="R147" s="103"/>
      <c r="S147" s="103"/>
      <c r="T147" s="103"/>
      <c r="U147" s="103"/>
      <c r="V147" s="103"/>
      <c r="W147" s="103"/>
      <c r="X147" s="103"/>
      <c r="Y147" s="103"/>
      <c r="Z147" s="103"/>
      <c r="AA147" s="103"/>
      <c r="AB147" s="103"/>
      <c r="AC147" s="103"/>
    </row>
    <row r="148" spans="1:29" s="125" customFormat="1" ht="12.75">
      <c r="A148" s="94"/>
      <c r="B148" s="94"/>
      <c r="E148" s="126"/>
      <c r="F148" s="126"/>
      <c r="G148" s="126"/>
      <c r="H148" s="126"/>
      <c r="I148" s="126"/>
      <c r="J148" s="126"/>
      <c r="K148" s="126"/>
      <c r="L148" s="126"/>
      <c r="M148" s="126"/>
      <c r="N148" s="126"/>
      <c r="O148" s="126"/>
      <c r="P148" s="126"/>
      <c r="R148" s="103"/>
      <c r="S148" s="103"/>
      <c r="T148" s="103"/>
      <c r="U148" s="103"/>
      <c r="V148" s="103"/>
      <c r="W148" s="103"/>
      <c r="X148" s="103"/>
      <c r="Y148" s="103"/>
      <c r="Z148" s="103"/>
      <c r="AA148" s="103"/>
      <c r="AB148" s="103"/>
      <c r="AC148" s="103"/>
    </row>
    <row r="149" spans="1:29" s="125" customFormat="1" ht="12.75">
      <c r="A149" s="94"/>
      <c r="B149" s="94"/>
      <c r="E149" s="126"/>
      <c r="F149" s="126"/>
      <c r="G149" s="126"/>
      <c r="H149" s="126"/>
      <c r="I149" s="126"/>
      <c r="J149" s="126"/>
      <c r="K149" s="126"/>
      <c r="L149" s="126"/>
      <c r="M149" s="126"/>
      <c r="N149" s="126"/>
      <c r="O149" s="126"/>
      <c r="P149" s="126"/>
      <c r="R149" s="103"/>
      <c r="S149" s="103"/>
      <c r="T149" s="103"/>
      <c r="U149" s="103"/>
      <c r="V149" s="103"/>
      <c r="W149" s="103"/>
      <c r="X149" s="103"/>
      <c r="Y149" s="103"/>
      <c r="Z149" s="103"/>
      <c r="AA149" s="103"/>
      <c r="AB149" s="103"/>
      <c r="AC149" s="103"/>
    </row>
    <row r="150" spans="1:29" s="125" customFormat="1" ht="12.75">
      <c r="A150" s="94"/>
      <c r="B150" s="94"/>
      <c r="E150" s="126"/>
      <c r="F150" s="126"/>
      <c r="G150" s="126"/>
      <c r="H150" s="126"/>
      <c r="I150" s="126"/>
      <c r="J150" s="126"/>
      <c r="K150" s="126"/>
      <c r="L150" s="126"/>
      <c r="M150" s="126"/>
      <c r="N150" s="126"/>
      <c r="O150" s="126"/>
      <c r="P150" s="126"/>
      <c r="R150" s="103"/>
      <c r="S150" s="103"/>
      <c r="T150" s="103"/>
      <c r="U150" s="103"/>
      <c r="V150" s="103"/>
      <c r="W150" s="103"/>
      <c r="X150" s="103"/>
      <c r="Y150" s="103"/>
      <c r="Z150" s="103"/>
      <c r="AA150" s="103"/>
      <c r="AB150" s="103"/>
      <c r="AC150" s="103"/>
    </row>
    <row r="151" spans="1:29" s="125" customFormat="1" ht="12.75">
      <c r="A151" s="94"/>
      <c r="B151" s="94"/>
      <c r="E151" s="126"/>
      <c r="F151" s="126"/>
      <c r="G151" s="126"/>
      <c r="H151" s="126"/>
      <c r="I151" s="126"/>
      <c r="J151" s="126"/>
      <c r="K151" s="126"/>
      <c r="L151" s="126"/>
      <c r="M151" s="126"/>
      <c r="N151" s="126"/>
      <c r="O151" s="126"/>
      <c r="P151" s="126"/>
      <c r="R151" s="103"/>
      <c r="S151" s="103"/>
      <c r="T151" s="103"/>
      <c r="U151" s="103"/>
      <c r="V151" s="103"/>
      <c r="W151" s="103"/>
      <c r="X151" s="103"/>
      <c r="Y151" s="103"/>
      <c r="Z151" s="103"/>
      <c r="AA151" s="103"/>
      <c r="AB151" s="103"/>
      <c r="AC151" s="103"/>
    </row>
    <row r="152" spans="1:29" s="125" customFormat="1" ht="12.75">
      <c r="A152" s="94"/>
      <c r="B152" s="94"/>
      <c r="E152" s="126"/>
      <c r="F152" s="126"/>
      <c r="G152" s="126"/>
      <c r="H152" s="126"/>
      <c r="I152" s="126"/>
      <c r="J152" s="126"/>
      <c r="K152" s="126"/>
      <c r="L152" s="126"/>
      <c r="M152" s="126"/>
      <c r="N152" s="126"/>
      <c r="O152" s="126"/>
      <c r="P152" s="126"/>
      <c r="R152" s="103"/>
      <c r="S152" s="103"/>
      <c r="T152" s="103"/>
      <c r="U152" s="103"/>
      <c r="V152" s="103"/>
      <c r="W152" s="103"/>
      <c r="X152" s="103"/>
      <c r="Y152" s="103"/>
      <c r="Z152" s="103"/>
      <c r="AA152" s="103"/>
      <c r="AB152" s="103"/>
      <c r="AC152" s="103"/>
    </row>
    <row r="153" spans="1:29" s="125" customFormat="1" ht="12.75">
      <c r="A153" s="94"/>
      <c r="B153" s="94"/>
      <c r="E153" s="126"/>
      <c r="F153" s="126"/>
      <c r="G153" s="126"/>
      <c r="H153" s="126"/>
      <c r="I153" s="126"/>
      <c r="J153" s="126"/>
      <c r="K153" s="126"/>
      <c r="L153" s="126"/>
      <c r="M153" s="126"/>
      <c r="N153" s="126"/>
      <c r="O153" s="126"/>
      <c r="P153" s="126"/>
      <c r="R153" s="103"/>
      <c r="S153" s="103"/>
      <c r="T153" s="103"/>
      <c r="U153" s="103"/>
      <c r="V153" s="103"/>
      <c r="W153" s="103"/>
      <c r="X153" s="103"/>
      <c r="Y153" s="103"/>
      <c r="Z153" s="103"/>
      <c r="AA153" s="103"/>
      <c r="AB153" s="103"/>
      <c r="AC153" s="103"/>
    </row>
    <row r="154" spans="1:29" s="125" customFormat="1" ht="12.75">
      <c r="A154" s="94"/>
      <c r="B154" s="94"/>
      <c r="E154" s="126"/>
      <c r="F154" s="126"/>
      <c r="G154" s="126"/>
      <c r="H154" s="126"/>
      <c r="I154" s="126"/>
      <c r="J154" s="126"/>
      <c r="K154" s="126"/>
      <c r="L154" s="126"/>
      <c r="M154" s="126"/>
      <c r="N154" s="126"/>
      <c r="O154" s="126"/>
      <c r="P154" s="126"/>
      <c r="R154" s="103"/>
      <c r="S154" s="103"/>
      <c r="T154" s="103"/>
      <c r="U154" s="103"/>
      <c r="V154" s="103"/>
      <c r="W154" s="103"/>
      <c r="X154" s="103"/>
      <c r="Y154" s="103"/>
      <c r="Z154" s="103"/>
      <c r="AA154" s="103"/>
      <c r="AB154" s="103"/>
      <c r="AC154" s="103"/>
    </row>
    <row r="155" spans="1:29" s="125" customFormat="1" ht="12.75">
      <c r="A155" s="94"/>
      <c r="B155" s="94"/>
      <c r="E155" s="126"/>
      <c r="F155" s="126"/>
      <c r="G155" s="126"/>
      <c r="H155" s="126"/>
      <c r="I155" s="126"/>
      <c r="J155" s="126"/>
      <c r="K155" s="126"/>
      <c r="L155" s="126"/>
      <c r="M155" s="126"/>
      <c r="N155" s="126"/>
      <c r="O155" s="126"/>
      <c r="P155" s="126"/>
      <c r="R155" s="103"/>
      <c r="S155" s="103"/>
      <c r="T155" s="103"/>
      <c r="U155" s="103"/>
      <c r="V155" s="103"/>
      <c r="W155" s="103"/>
      <c r="X155" s="103"/>
      <c r="Y155" s="103"/>
      <c r="Z155" s="103"/>
      <c r="AA155" s="103"/>
      <c r="AB155" s="103"/>
      <c r="AC155" s="103"/>
    </row>
    <row r="156" spans="1:29" s="125" customFormat="1" ht="12.75">
      <c r="A156" s="94"/>
      <c r="B156" s="94"/>
      <c r="E156" s="126"/>
      <c r="F156" s="126"/>
      <c r="G156" s="126"/>
      <c r="H156" s="126"/>
      <c r="I156" s="126"/>
      <c r="J156" s="126"/>
      <c r="K156" s="126"/>
      <c r="L156" s="126"/>
      <c r="M156" s="126"/>
      <c r="N156" s="126"/>
      <c r="O156" s="126"/>
      <c r="P156" s="126"/>
      <c r="R156" s="103"/>
      <c r="S156" s="103"/>
      <c r="T156" s="103"/>
      <c r="U156" s="103"/>
      <c r="V156" s="103"/>
      <c r="W156" s="103"/>
      <c r="X156" s="103"/>
      <c r="Y156" s="103"/>
      <c r="Z156" s="103"/>
      <c r="AA156" s="103"/>
      <c r="AB156" s="103"/>
      <c r="AC156" s="103"/>
    </row>
    <row r="157" spans="1:29" s="125" customFormat="1" ht="12.75">
      <c r="A157" s="94"/>
      <c r="B157" s="94"/>
      <c r="E157" s="126"/>
      <c r="F157" s="126"/>
      <c r="G157" s="126"/>
      <c r="H157" s="126"/>
      <c r="I157" s="126"/>
      <c r="J157" s="126"/>
      <c r="K157" s="126"/>
      <c r="L157" s="126"/>
      <c r="M157" s="126"/>
      <c r="N157" s="126"/>
      <c r="O157" s="126"/>
      <c r="P157" s="126"/>
      <c r="R157" s="103"/>
      <c r="S157" s="103"/>
      <c r="T157" s="103"/>
      <c r="U157" s="103"/>
      <c r="V157" s="103"/>
      <c r="W157" s="103"/>
      <c r="X157" s="103"/>
      <c r="Y157" s="103"/>
      <c r="Z157" s="103"/>
      <c r="AA157" s="103"/>
      <c r="AB157" s="103"/>
      <c r="AC157" s="103"/>
    </row>
    <row r="158" spans="1:29" s="125" customFormat="1" ht="12.75">
      <c r="A158" s="94"/>
      <c r="B158" s="94"/>
      <c r="E158" s="126"/>
      <c r="F158" s="126"/>
      <c r="G158" s="126"/>
      <c r="H158" s="126"/>
      <c r="I158" s="126"/>
      <c r="J158" s="126"/>
      <c r="K158" s="126"/>
      <c r="L158" s="126"/>
      <c r="M158" s="126"/>
      <c r="N158" s="126"/>
      <c r="O158" s="126"/>
      <c r="P158" s="126"/>
      <c r="R158" s="103"/>
      <c r="S158" s="103"/>
      <c r="T158" s="103"/>
      <c r="U158" s="103"/>
      <c r="V158" s="103"/>
      <c r="W158" s="103"/>
      <c r="X158" s="103"/>
      <c r="Y158" s="103"/>
      <c r="Z158" s="103"/>
      <c r="AA158" s="103"/>
      <c r="AB158" s="103"/>
      <c r="AC158" s="103"/>
    </row>
    <row r="159" spans="1:29" s="125" customFormat="1" ht="12.75">
      <c r="A159" s="94"/>
      <c r="B159" s="94"/>
      <c r="E159" s="126"/>
      <c r="F159" s="126"/>
      <c r="G159" s="126"/>
      <c r="H159" s="126"/>
      <c r="I159" s="126"/>
      <c r="J159" s="126"/>
      <c r="K159" s="126"/>
      <c r="L159" s="126"/>
      <c r="M159" s="126"/>
      <c r="N159" s="126"/>
      <c r="O159" s="126"/>
      <c r="P159" s="126"/>
      <c r="R159" s="103"/>
      <c r="S159" s="103"/>
      <c r="T159" s="103"/>
      <c r="U159" s="103"/>
      <c r="V159" s="103"/>
      <c r="W159" s="103"/>
      <c r="X159" s="103"/>
      <c r="Y159" s="103"/>
      <c r="Z159" s="103"/>
      <c r="AA159" s="103"/>
      <c r="AB159" s="103"/>
      <c r="AC159" s="103"/>
    </row>
    <row r="160" spans="1:29" s="125" customFormat="1" ht="12.75">
      <c r="A160" s="94"/>
      <c r="B160" s="94"/>
      <c r="E160" s="126"/>
      <c r="F160" s="126"/>
      <c r="G160" s="126"/>
      <c r="H160" s="126"/>
      <c r="I160" s="126"/>
      <c r="J160" s="126"/>
      <c r="K160" s="126"/>
      <c r="L160" s="126"/>
      <c r="M160" s="126"/>
      <c r="N160" s="126"/>
      <c r="O160" s="126"/>
      <c r="P160" s="126"/>
      <c r="R160" s="103"/>
      <c r="S160" s="103"/>
      <c r="T160" s="103"/>
      <c r="U160" s="103"/>
      <c r="V160" s="103"/>
      <c r="W160" s="103"/>
      <c r="X160" s="103"/>
      <c r="Y160" s="103"/>
      <c r="Z160" s="103"/>
      <c r="AA160" s="103"/>
      <c r="AB160" s="103"/>
      <c r="AC160" s="103"/>
    </row>
    <row r="161" spans="1:29" s="125" customFormat="1" ht="12.75">
      <c r="A161" s="94"/>
      <c r="B161" s="94"/>
      <c r="E161" s="126"/>
      <c r="F161" s="126"/>
      <c r="G161" s="126"/>
      <c r="H161" s="126"/>
      <c r="I161" s="126"/>
      <c r="J161" s="126"/>
      <c r="K161" s="126"/>
      <c r="L161" s="126"/>
      <c r="M161" s="126"/>
      <c r="N161" s="126"/>
      <c r="O161" s="126"/>
      <c r="P161" s="126"/>
      <c r="R161" s="103"/>
      <c r="S161" s="103"/>
      <c r="T161" s="103"/>
      <c r="U161" s="103"/>
      <c r="V161" s="103"/>
      <c r="W161" s="103"/>
      <c r="X161" s="103"/>
      <c r="Y161" s="103"/>
      <c r="Z161" s="103"/>
      <c r="AA161" s="103"/>
      <c r="AB161" s="103"/>
      <c r="AC161" s="103"/>
    </row>
    <row r="162" spans="1:29" s="125" customFormat="1" ht="12.75">
      <c r="A162" s="94"/>
      <c r="B162" s="94"/>
      <c r="E162" s="126"/>
      <c r="F162" s="126"/>
      <c r="G162" s="126"/>
      <c r="H162" s="126"/>
      <c r="I162" s="126"/>
      <c r="J162" s="126"/>
      <c r="K162" s="126"/>
      <c r="L162" s="126"/>
      <c r="M162" s="126"/>
      <c r="N162" s="126"/>
      <c r="O162" s="126"/>
      <c r="P162" s="126"/>
      <c r="R162" s="103"/>
      <c r="S162" s="103"/>
      <c r="T162" s="103"/>
      <c r="U162" s="103"/>
      <c r="V162" s="103"/>
      <c r="W162" s="103"/>
      <c r="X162" s="103"/>
      <c r="Y162" s="103"/>
      <c r="Z162" s="103"/>
      <c r="AA162" s="103"/>
      <c r="AB162" s="103"/>
      <c r="AC162" s="103"/>
    </row>
    <row r="163" spans="1:29" s="125" customFormat="1" ht="12.75">
      <c r="A163" s="94"/>
      <c r="B163" s="94"/>
      <c r="E163" s="126"/>
      <c r="F163" s="126"/>
      <c r="G163" s="126"/>
      <c r="H163" s="126"/>
      <c r="I163" s="126"/>
      <c r="J163" s="126"/>
      <c r="K163" s="126"/>
      <c r="L163" s="126"/>
      <c r="M163" s="126"/>
      <c r="N163" s="126"/>
      <c r="O163" s="126"/>
      <c r="P163" s="126"/>
      <c r="R163" s="103"/>
      <c r="S163" s="103"/>
      <c r="T163" s="103"/>
      <c r="U163" s="103"/>
      <c r="V163" s="103"/>
      <c r="W163" s="103"/>
      <c r="X163" s="103"/>
      <c r="Y163" s="103"/>
      <c r="Z163" s="103"/>
      <c r="AA163" s="103"/>
      <c r="AB163" s="103"/>
      <c r="AC163" s="103"/>
    </row>
    <row r="164" spans="1:29" s="125" customFormat="1" ht="12.75">
      <c r="A164" s="94"/>
      <c r="B164" s="94"/>
      <c r="E164" s="126"/>
      <c r="F164" s="126"/>
      <c r="G164" s="126"/>
      <c r="H164" s="126"/>
      <c r="I164" s="126"/>
      <c r="J164" s="126"/>
      <c r="K164" s="126"/>
      <c r="L164" s="126"/>
      <c r="M164" s="126"/>
      <c r="N164" s="126"/>
      <c r="O164" s="126"/>
      <c r="P164" s="126"/>
      <c r="R164" s="103"/>
      <c r="S164" s="103"/>
      <c r="T164" s="103"/>
      <c r="U164" s="103"/>
      <c r="V164" s="103"/>
      <c r="W164" s="103"/>
      <c r="X164" s="103"/>
      <c r="Y164" s="103"/>
      <c r="Z164" s="103"/>
      <c r="AA164" s="103"/>
      <c r="AB164" s="103"/>
      <c r="AC164" s="103"/>
    </row>
    <row r="165" spans="1:29" s="125" customFormat="1" ht="12.75">
      <c r="A165" s="94"/>
      <c r="B165" s="94"/>
      <c r="E165" s="126"/>
      <c r="F165" s="126"/>
      <c r="G165" s="126"/>
      <c r="H165" s="126"/>
      <c r="I165" s="126"/>
      <c r="J165" s="126"/>
      <c r="K165" s="126"/>
      <c r="L165" s="126"/>
      <c r="M165" s="126"/>
      <c r="N165" s="126"/>
      <c r="O165" s="126"/>
      <c r="P165" s="126"/>
      <c r="R165" s="103"/>
      <c r="S165" s="103"/>
      <c r="T165" s="103"/>
      <c r="U165" s="103"/>
      <c r="V165" s="103"/>
      <c r="W165" s="103"/>
      <c r="X165" s="103"/>
      <c r="Y165" s="103"/>
      <c r="Z165" s="103"/>
      <c r="AA165" s="103"/>
      <c r="AB165" s="103"/>
      <c r="AC165" s="103"/>
    </row>
    <row r="166" spans="1:29" s="125" customFormat="1" ht="12.75">
      <c r="A166" s="94"/>
      <c r="B166" s="94"/>
      <c r="E166" s="126"/>
      <c r="F166" s="126"/>
      <c r="G166" s="126"/>
      <c r="H166" s="126"/>
      <c r="I166" s="126"/>
      <c r="J166" s="126"/>
      <c r="K166" s="126"/>
      <c r="L166" s="126"/>
      <c r="M166" s="126"/>
      <c r="N166" s="126"/>
      <c r="O166" s="126"/>
      <c r="P166" s="126"/>
      <c r="R166" s="103"/>
      <c r="S166" s="103"/>
      <c r="T166" s="103"/>
      <c r="U166" s="103"/>
      <c r="V166" s="103"/>
      <c r="W166" s="103"/>
      <c r="X166" s="103"/>
      <c r="Y166" s="103"/>
      <c r="Z166" s="103"/>
      <c r="AA166" s="103"/>
      <c r="AB166" s="103"/>
      <c r="AC166" s="103"/>
    </row>
    <row r="167" spans="1:29" s="125" customFormat="1" ht="12.75">
      <c r="A167" s="94"/>
      <c r="B167" s="94"/>
      <c r="E167" s="126"/>
      <c r="F167" s="126"/>
      <c r="G167" s="126"/>
      <c r="H167" s="126"/>
      <c r="I167" s="126"/>
      <c r="J167" s="126"/>
      <c r="K167" s="126"/>
      <c r="L167" s="126"/>
      <c r="M167" s="126"/>
      <c r="N167" s="126"/>
      <c r="O167" s="126"/>
      <c r="P167" s="126"/>
      <c r="R167" s="103"/>
      <c r="S167" s="103"/>
      <c r="T167" s="103"/>
      <c r="U167" s="103"/>
      <c r="V167" s="103"/>
      <c r="W167" s="103"/>
      <c r="X167" s="103"/>
      <c r="Y167" s="103"/>
      <c r="Z167" s="103"/>
      <c r="AA167" s="103"/>
      <c r="AB167" s="103"/>
      <c r="AC167" s="103"/>
    </row>
    <row r="168" spans="1:29" s="125" customFormat="1" ht="12.75">
      <c r="A168" s="94"/>
      <c r="B168" s="94"/>
      <c r="E168" s="126"/>
      <c r="F168" s="126"/>
      <c r="G168" s="126"/>
      <c r="H168" s="126"/>
      <c r="I168" s="126"/>
      <c r="J168" s="126"/>
      <c r="K168" s="126"/>
      <c r="L168" s="126"/>
      <c r="M168" s="126"/>
      <c r="N168" s="126"/>
      <c r="O168" s="126"/>
      <c r="P168" s="126"/>
      <c r="R168" s="103"/>
      <c r="S168" s="103"/>
      <c r="T168" s="103"/>
      <c r="U168" s="103"/>
      <c r="V168" s="103"/>
      <c r="W168" s="103"/>
      <c r="X168" s="103"/>
      <c r="Y168" s="103"/>
      <c r="Z168" s="103"/>
      <c r="AA168" s="103"/>
      <c r="AB168" s="103"/>
      <c r="AC168" s="103"/>
    </row>
    <row r="169" spans="1:29" s="125" customFormat="1" ht="12.75">
      <c r="A169" s="94"/>
      <c r="B169" s="94"/>
      <c r="E169" s="126"/>
      <c r="F169" s="126"/>
      <c r="G169" s="126"/>
      <c r="H169" s="126"/>
      <c r="I169" s="126"/>
      <c r="J169" s="126"/>
      <c r="K169" s="126"/>
      <c r="L169" s="126"/>
      <c r="M169" s="126"/>
      <c r="N169" s="126"/>
      <c r="O169" s="126"/>
      <c r="P169" s="126"/>
      <c r="R169" s="103"/>
      <c r="S169" s="103"/>
      <c r="T169" s="103"/>
      <c r="U169" s="103"/>
      <c r="V169" s="103"/>
      <c r="W169" s="103"/>
      <c r="X169" s="103"/>
      <c r="Y169" s="103"/>
      <c r="Z169" s="103"/>
      <c r="AA169" s="103"/>
      <c r="AB169" s="103"/>
      <c r="AC169" s="103"/>
    </row>
    <row r="170" spans="1:29" s="125" customFormat="1" ht="12.75">
      <c r="A170" s="94"/>
      <c r="B170" s="94"/>
      <c r="E170" s="126"/>
      <c r="F170" s="126"/>
      <c r="G170" s="126"/>
      <c r="H170" s="126"/>
      <c r="I170" s="126"/>
      <c r="J170" s="126"/>
      <c r="K170" s="126"/>
      <c r="L170" s="126"/>
      <c r="M170" s="126"/>
      <c r="N170" s="126"/>
      <c r="O170" s="126"/>
      <c r="P170" s="126"/>
      <c r="R170" s="103"/>
      <c r="S170" s="103"/>
      <c r="T170" s="103"/>
      <c r="U170" s="103"/>
      <c r="V170" s="103"/>
      <c r="W170" s="103"/>
      <c r="X170" s="103"/>
      <c r="Y170" s="103"/>
      <c r="Z170" s="103"/>
      <c r="AA170" s="103"/>
      <c r="AB170" s="103"/>
      <c r="AC170" s="103"/>
    </row>
    <row r="171" spans="1:29" s="125" customFormat="1" ht="12.75">
      <c r="A171" s="94"/>
      <c r="B171" s="94"/>
      <c r="E171" s="126"/>
      <c r="F171" s="126"/>
      <c r="G171" s="126"/>
      <c r="H171" s="126"/>
      <c r="I171" s="126"/>
      <c r="J171" s="126"/>
      <c r="K171" s="126"/>
      <c r="L171" s="126"/>
      <c r="M171" s="126"/>
      <c r="N171" s="126"/>
      <c r="O171" s="126"/>
      <c r="P171" s="126"/>
      <c r="R171" s="103"/>
      <c r="S171" s="103"/>
      <c r="T171" s="103"/>
      <c r="U171" s="103"/>
      <c r="V171" s="103"/>
      <c r="W171" s="103"/>
      <c r="X171" s="103"/>
      <c r="Y171" s="103"/>
      <c r="Z171" s="103"/>
      <c r="AA171" s="103"/>
      <c r="AB171" s="103"/>
      <c r="AC171" s="103"/>
    </row>
    <row r="172" spans="1:29" s="125" customFormat="1" ht="12.75">
      <c r="A172" s="94"/>
      <c r="B172" s="94"/>
      <c r="E172" s="126"/>
      <c r="F172" s="126"/>
      <c r="G172" s="126"/>
      <c r="H172" s="126"/>
      <c r="I172" s="126"/>
      <c r="J172" s="126"/>
      <c r="K172" s="126"/>
      <c r="L172" s="126"/>
      <c r="M172" s="126"/>
      <c r="N172" s="126"/>
      <c r="O172" s="126"/>
      <c r="P172" s="126"/>
      <c r="R172" s="103"/>
      <c r="S172" s="103"/>
      <c r="T172" s="103"/>
      <c r="U172" s="103"/>
      <c r="V172" s="103"/>
      <c r="W172" s="103"/>
      <c r="X172" s="103"/>
      <c r="Y172" s="103"/>
      <c r="Z172" s="103"/>
      <c r="AA172" s="103"/>
      <c r="AB172" s="103"/>
      <c r="AC172" s="103"/>
    </row>
    <row r="173" spans="1:29" s="125" customFormat="1" ht="12.75">
      <c r="A173" s="94"/>
      <c r="B173" s="94"/>
      <c r="E173" s="126"/>
      <c r="F173" s="126"/>
      <c r="G173" s="126"/>
      <c r="H173" s="126"/>
      <c r="I173" s="126"/>
      <c r="J173" s="126"/>
      <c r="K173" s="126"/>
      <c r="L173" s="126"/>
      <c r="M173" s="126"/>
      <c r="N173" s="126"/>
      <c r="O173" s="126"/>
      <c r="P173" s="126"/>
      <c r="R173" s="103"/>
      <c r="S173" s="103"/>
      <c r="T173" s="103"/>
      <c r="U173" s="103"/>
      <c r="V173" s="103"/>
      <c r="W173" s="103"/>
      <c r="X173" s="103"/>
      <c r="Y173" s="103"/>
      <c r="Z173" s="103"/>
      <c r="AA173" s="103"/>
      <c r="AB173" s="103"/>
      <c r="AC173" s="103"/>
    </row>
    <row r="174" spans="1:29" s="125" customFormat="1" ht="12.75">
      <c r="A174" s="94"/>
      <c r="B174" s="94"/>
      <c r="E174" s="126"/>
      <c r="F174" s="126"/>
      <c r="G174" s="126"/>
      <c r="H174" s="126"/>
      <c r="I174" s="126"/>
      <c r="J174" s="126"/>
      <c r="K174" s="126"/>
      <c r="L174" s="126"/>
      <c r="M174" s="126"/>
      <c r="N174" s="126"/>
      <c r="O174" s="126"/>
      <c r="P174" s="126"/>
      <c r="R174" s="103"/>
      <c r="S174" s="103"/>
      <c r="T174" s="103"/>
      <c r="U174" s="103"/>
      <c r="V174" s="103"/>
      <c r="W174" s="103"/>
      <c r="X174" s="103"/>
      <c r="Y174" s="103"/>
      <c r="Z174" s="103"/>
      <c r="AA174" s="103"/>
      <c r="AB174" s="103"/>
      <c r="AC174" s="103"/>
    </row>
    <row r="175" spans="1:29" s="125" customFormat="1" ht="12.75">
      <c r="A175" s="94"/>
      <c r="B175" s="94"/>
      <c r="E175" s="126"/>
      <c r="F175" s="126"/>
      <c r="G175" s="126"/>
      <c r="H175" s="126"/>
      <c r="I175" s="126"/>
      <c r="J175" s="126"/>
      <c r="K175" s="126"/>
      <c r="L175" s="126"/>
      <c r="M175" s="126"/>
      <c r="N175" s="126"/>
      <c r="O175" s="126"/>
      <c r="P175" s="126"/>
      <c r="R175" s="103"/>
      <c r="S175" s="103"/>
      <c r="T175" s="103"/>
      <c r="U175" s="103"/>
      <c r="V175" s="103"/>
      <c r="W175" s="103"/>
      <c r="X175" s="103"/>
      <c r="Y175" s="103"/>
      <c r="Z175" s="103"/>
      <c r="AA175" s="103"/>
      <c r="AB175" s="103"/>
      <c r="AC175" s="103"/>
    </row>
    <row r="176" spans="1:29" s="125" customFormat="1" ht="12.75">
      <c r="A176" s="94"/>
      <c r="B176" s="94"/>
      <c r="E176" s="126"/>
      <c r="F176" s="126"/>
      <c r="G176" s="126"/>
      <c r="H176" s="126"/>
      <c r="I176" s="126"/>
      <c r="J176" s="126"/>
      <c r="K176" s="126"/>
      <c r="L176" s="126"/>
      <c r="M176" s="126"/>
      <c r="N176" s="126"/>
      <c r="O176" s="126"/>
      <c r="P176" s="126"/>
      <c r="R176" s="103"/>
      <c r="S176" s="103"/>
      <c r="T176" s="103"/>
      <c r="U176" s="103"/>
      <c r="V176" s="103"/>
      <c r="W176" s="103"/>
      <c r="X176" s="103"/>
      <c r="Y176" s="103"/>
      <c r="Z176" s="103"/>
      <c r="AA176" s="103"/>
      <c r="AB176" s="103"/>
      <c r="AC176" s="103"/>
    </row>
    <row r="177" spans="1:29" s="125" customFormat="1" ht="12.75">
      <c r="A177" s="94"/>
      <c r="B177" s="94"/>
      <c r="E177" s="126"/>
      <c r="F177" s="126"/>
      <c r="G177" s="126"/>
      <c r="H177" s="126"/>
      <c r="I177" s="126"/>
      <c r="J177" s="126"/>
      <c r="K177" s="126"/>
      <c r="L177" s="126"/>
      <c r="M177" s="126"/>
      <c r="N177" s="126"/>
      <c r="O177" s="126"/>
      <c r="P177" s="126"/>
      <c r="R177" s="103"/>
      <c r="S177" s="103"/>
      <c r="T177" s="103"/>
      <c r="U177" s="103"/>
      <c r="V177" s="103"/>
      <c r="W177" s="103"/>
      <c r="X177" s="103"/>
      <c r="Y177" s="103"/>
      <c r="Z177" s="103"/>
      <c r="AA177" s="103"/>
      <c r="AB177" s="103"/>
      <c r="AC177" s="103"/>
    </row>
    <row r="178" spans="1:29" s="125" customFormat="1" ht="12.75">
      <c r="A178" s="94"/>
      <c r="B178" s="94"/>
      <c r="E178" s="126"/>
      <c r="F178" s="126"/>
      <c r="G178" s="126"/>
      <c r="H178" s="126"/>
      <c r="I178" s="126"/>
      <c r="J178" s="126"/>
      <c r="K178" s="126"/>
      <c r="L178" s="126"/>
      <c r="M178" s="126"/>
      <c r="N178" s="126"/>
      <c r="O178" s="126"/>
      <c r="P178" s="126"/>
      <c r="R178" s="103"/>
      <c r="S178" s="103"/>
      <c r="T178" s="103"/>
      <c r="U178" s="103"/>
      <c r="V178" s="103"/>
      <c r="W178" s="103"/>
      <c r="X178" s="103"/>
      <c r="Y178" s="103"/>
      <c r="Z178" s="103"/>
      <c r="AA178" s="103"/>
      <c r="AB178" s="103"/>
      <c r="AC178" s="103"/>
    </row>
    <row r="179" spans="1:29" s="125" customFormat="1" ht="12.75">
      <c r="A179" s="94"/>
      <c r="B179" s="94"/>
      <c r="E179" s="126"/>
      <c r="F179" s="126"/>
      <c r="G179" s="126"/>
      <c r="H179" s="126"/>
      <c r="I179" s="126"/>
      <c r="J179" s="126"/>
      <c r="K179" s="126"/>
      <c r="L179" s="126"/>
      <c r="M179" s="126"/>
      <c r="N179" s="126"/>
      <c r="O179" s="126"/>
      <c r="P179" s="126"/>
      <c r="R179" s="103"/>
      <c r="S179" s="103"/>
      <c r="T179" s="103"/>
      <c r="U179" s="103"/>
      <c r="V179" s="103"/>
      <c r="W179" s="103"/>
      <c r="X179" s="103"/>
      <c r="Y179" s="103"/>
      <c r="Z179" s="103"/>
      <c r="AA179" s="103"/>
      <c r="AB179" s="103"/>
      <c r="AC179" s="103"/>
    </row>
    <row r="180" spans="1:29" s="125" customFormat="1" ht="12.75">
      <c r="A180" s="94"/>
      <c r="B180" s="94"/>
      <c r="E180" s="126"/>
      <c r="F180" s="126"/>
      <c r="G180" s="126"/>
      <c r="H180" s="126"/>
      <c r="I180" s="126"/>
      <c r="J180" s="126"/>
      <c r="K180" s="126"/>
      <c r="L180" s="126"/>
      <c r="M180" s="126"/>
      <c r="N180" s="126"/>
      <c r="O180" s="126"/>
      <c r="P180" s="126"/>
      <c r="R180" s="103"/>
      <c r="S180" s="103"/>
      <c r="T180" s="103"/>
      <c r="U180" s="103"/>
      <c r="V180" s="103"/>
      <c r="W180" s="103"/>
      <c r="X180" s="103"/>
      <c r="Y180" s="103"/>
      <c r="Z180" s="103"/>
      <c r="AA180" s="103"/>
      <c r="AB180" s="103"/>
      <c r="AC180" s="103"/>
    </row>
    <row r="181" spans="1:29" s="125" customFormat="1" ht="12.75">
      <c r="A181" s="94"/>
      <c r="B181" s="94"/>
      <c r="E181" s="126"/>
      <c r="F181" s="126"/>
      <c r="G181" s="126"/>
      <c r="H181" s="126"/>
      <c r="I181" s="126"/>
      <c r="J181" s="126"/>
      <c r="K181" s="126"/>
      <c r="L181" s="126"/>
      <c r="M181" s="126"/>
      <c r="N181" s="126"/>
      <c r="O181" s="126"/>
      <c r="P181" s="126"/>
      <c r="R181" s="103"/>
      <c r="S181" s="103"/>
      <c r="T181" s="103"/>
      <c r="U181" s="103"/>
      <c r="V181" s="103"/>
      <c r="W181" s="103"/>
      <c r="X181" s="103"/>
      <c r="Y181" s="103"/>
      <c r="Z181" s="103"/>
      <c r="AA181" s="103"/>
      <c r="AB181" s="103"/>
      <c r="AC181" s="103"/>
    </row>
    <row r="182" spans="1:29" s="125" customFormat="1" ht="12.75">
      <c r="A182" s="94"/>
      <c r="B182" s="94"/>
      <c r="E182" s="126"/>
      <c r="F182" s="126"/>
      <c r="G182" s="126"/>
      <c r="H182" s="126"/>
      <c r="I182" s="126"/>
      <c r="J182" s="126"/>
      <c r="K182" s="126"/>
      <c r="L182" s="126"/>
      <c r="M182" s="126"/>
      <c r="N182" s="126"/>
      <c r="O182" s="126"/>
      <c r="P182" s="126"/>
      <c r="R182" s="103"/>
      <c r="S182" s="103"/>
      <c r="T182" s="103"/>
      <c r="U182" s="103"/>
      <c r="V182" s="103"/>
      <c r="W182" s="103"/>
      <c r="X182" s="103"/>
      <c r="Y182" s="103"/>
      <c r="Z182" s="103"/>
      <c r="AA182" s="103"/>
      <c r="AB182" s="103"/>
      <c r="AC182" s="103"/>
    </row>
    <row r="183" spans="1:29" s="125" customFormat="1" ht="12.75">
      <c r="A183" s="94"/>
      <c r="B183" s="94"/>
      <c r="E183" s="126"/>
      <c r="F183" s="126"/>
      <c r="G183" s="126"/>
      <c r="H183" s="126"/>
      <c r="I183" s="126"/>
      <c r="J183" s="126"/>
      <c r="K183" s="126"/>
      <c r="L183" s="126"/>
      <c r="M183" s="126"/>
      <c r="N183" s="126"/>
      <c r="O183" s="126"/>
      <c r="P183" s="126"/>
      <c r="R183" s="103"/>
      <c r="S183" s="103"/>
      <c r="T183" s="103"/>
      <c r="U183" s="103"/>
      <c r="V183" s="103"/>
      <c r="W183" s="103"/>
      <c r="X183" s="103"/>
      <c r="Y183" s="103"/>
      <c r="Z183" s="103"/>
      <c r="AA183" s="103"/>
      <c r="AB183" s="103"/>
      <c r="AC183" s="103"/>
    </row>
    <row r="184" spans="1:29" s="125" customFormat="1" ht="12.75">
      <c r="A184" s="94"/>
      <c r="B184" s="94"/>
      <c r="E184" s="126"/>
      <c r="F184" s="126"/>
      <c r="G184" s="126"/>
      <c r="H184" s="126"/>
      <c r="I184" s="126"/>
      <c r="J184" s="126"/>
      <c r="K184" s="126"/>
      <c r="L184" s="126"/>
      <c r="M184" s="126"/>
      <c r="N184" s="126"/>
      <c r="O184" s="126"/>
      <c r="P184" s="126"/>
      <c r="R184" s="103"/>
      <c r="S184" s="103"/>
      <c r="T184" s="103"/>
      <c r="U184" s="103"/>
      <c r="V184" s="103"/>
      <c r="W184" s="103"/>
      <c r="X184" s="103"/>
      <c r="Y184" s="103"/>
      <c r="Z184" s="103"/>
      <c r="AA184" s="103"/>
      <c r="AB184" s="103"/>
      <c r="AC184" s="103"/>
    </row>
    <row r="185" spans="1:29" s="125" customFormat="1" ht="12.75">
      <c r="A185" s="94"/>
      <c r="B185" s="94"/>
      <c r="E185" s="126"/>
      <c r="F185" s="126"/>
      <c r="G185" s="126"/>
      <c r="H185" s="126"/>
      <c r="I185" s="126"/>
      <c r="J185" s="126"/>
      <c r="K185" s="126"/>
      <c r="L185" s="126"/>
      <c r="M185" s="126"/>
      <c r="N185" s="126"/>
      <c r="O185" s="126"/>
      <c r="P185" s="126"/>
      <c r="R185" s="103"/>
      <c r="S185" s="103"/>
      <c r="T185" s="103"/>
      <c r="U185" s="103"/>
      <c r="V185" s="103"/>
      <c r="W185" s="103"/>
      <c r="X185" s="103"/>
      <c r="Y185" s="103"/>
      <c r="Z185" s="103"/>
      <c r="AA185" s="103"/>
      <c r="AB185" s="103"/>
      <c r="AC185" s="103"/>
    </row>
    <row r="186" spans="1:29" s="125" customFormat="1" ht="12.75">
      <c r="A186" s="94"/>
      <c r="B186" s="94"/>
      <c r="E186" s="126"/>
      <c r="F186" s="126"/>
      <c r="G186" s="126"/>
      <c r="H186" s="126"/>
      <c r="I186" s="126"/>
      <c r="J186" s="126"/>
      <c r="K186" s="126"/>
      <c r="L186" s="126"/>
      <c r="M186" s="126"/>
      <c r="N186" s="126"/>
      <c r="O186" s="126"/>
      <c r="P186" s="126"/>
      <c r="R186" s="103"/>
      <c r="S186" s="103"/>
      <c r="T186" s="103"/>
      <c r="U186" s="103"/>
      <c r="V186" s="103"/>
      <c r="W186" s="103"/>
      <c r="X186" s="103"/>
      <c r="Y186" s="103"/>
      <c r="Z186" s="103"/>
      <c r="AA186" s="103"/>
      <c r="AB186" s="103"/>
      <c r="AC186" s="103"/>
    </row>
    <row r="187" spans="1:29" s="125" customFormat="1" ht="12.75">
      <c r="A187" s="94"/>
      <c r="B187" s="94"/>
      <c r="E187" s="126"/>
      <c r="F187" s="126"/>
      <c r="G187" s="126"/>
      <c r="H187" s="126"/>
      <c r="I187" s="126"/>
      <c r="J187" s="126"/>
      <c r="K187" s="126"/>
      <c r="L187" s="126"/>
      <c r="M187" s="126"/>
      <c r="N187" s="126"/>
      <c r="O187" s="126"/>
      <c r="P187" s="126"/>
      <c r="R187" s="103"/>
      <c r="S187" s="103"/>
      <c r="T187" s="103"/>
      <c r="U187" s="103"/>
      <c r="V187" s="103"/>
      <c r="W187" s="103"/>
      <c r="X187" s="103"/>
      <c r="Y187" s="103"/>
      <c r="Z187" s="103"/>
      <c r="AA187" s="103"/>
      <c r="AB187" s="103"/>
      <c r="AC187" s="103"/>
    </row>
    <row r="188" spans="1:29" s="125" customFormat="1" ht="12.75">
      <c r="A188" s="94"/>
      <c r="B188" s="94"/>
      <c r="E188" s="126"/>
      <c r="F188" s="126"/>
      <c r="G188" s="126"/>
      <c r="H188" s="126"/>
      <c r="I188" s="126"/>
      <c r="J188" s="126"/>
      <c r="K188" s="126"/>
      <c r="L188" s="126"/>
      <c r="M188" s="126"/>
      <c r="N188" s="126"/>
      <c r="O188" s="126"/>
      <c r="P188" s="126"/>
      <c r="R188" s="103"/>
      <c r="S188" s="103"/>
      <c r="T188" s="103"/>
      <c r="U188" s="103"/>
      <c r="V188" s="103"/>
      <c r="W188" s="103"/>
      <c r="X188" s="103"/>
      <c r="Y188" s="103"/>
      <c r="Z188" s="103"/>
      <c r="AA188" s="103"/>
      <c r="AB188" s="103"/>
      <c r="AC188" s="103"/>
    </row>
    <row r="189" spans="1:29" s="125" customFormat="1" ht="12.75">
      <c r="A189" s="94"/>
      <c r="B189" s="94"/>
      <c r="E189" s="126"/>
      <c r="F189" s="126"/>
      <c r="G189" s="126"/>
      <c r="H189" s="126"/>
      <c r="I189" s="126"/>
      <c r="J189" s="126"/>
      <c r="K189" s="126"/>
      <c r="L189" s="126"/>
      <c r="M189" s="126"/>
      <c r="N189" s="126"/>
      <c r="O189" s="126"/>
      <c r="P189" s="126"/>
      <c r="R189" s="103"/>
      <c r="S189" s="103"/>
      <c r="T189" s="103"/>
      <c r="U189" s="103"/>
      <c r="V189" s="103"/>
      <c r="W189" s="103"/>
      <c r="X189" s="103"/>
      <c r="Y189" s="103"/>
      <c r="Z189" s="103"/>
      <c r="AA189" s="103"/>
      <c r="AB189" s="103"/>
      <c r="AC189" s="103"/>
    </row>
    <row r="190" spans="1:29" s="125" customFormat="1" ht="12.75">
      <c r="A190" s="94"/>
      <c r="B190" s="94"/>
      <c r="E190" s="126"/>
      <c r="F190" s="126"/>
      <c r="G190" s="126"/>
      <c r="H190" s="126"/>
      <c r="I190" s="126"/>
      <c r="J190" s="126"/>
      <c r="K190" s="126"/>
      <c r="L190" s="126"/>
      <c r="M190" s="126"/>
      <c r="N190" s="126"/>
      <c r="O190" s="126"/>
      <c r="P190" s="126"/>
      <c r="R190" s="103"/>
      <c r="S190" s="103"/>
      <c r="T190" s="103"/>
      <c r="U190" s="103"/>
      <c r="V190" s="103"/>
      <c r="W190" s="103"/>
      <c r="X190" s="103"/>
      <c r="Y190" s="103"/>
      <c r="Z190" s="103"/>
      <c r="AA190" s="103"/>
      <c r="AB190" s="103"/>
      <c r="AC190" s="103"/>
    </row>
    <row r="191" spans="1:29" s="125" customFormat="1" ht="12.75">
      <c r="A191" s="94"/>
      <c r="B191" s="94"/>
      <c r="E191" s="126"/>
      <c r="F191" s="126"/>
      <c r="G191" s="126"/>
      <c r="H191" s="126"/>
      <c r="I191" s="126"/>
      <c r="J191" s="126"/>
      <c r="K191" s="126"/>
      <c r="L191" s="126"/>
      <c r="M191" s="126"/>
      <c r="N191" s="126"/>
      <c r="O191" s="126"/>
      <c r="P191" s="126"/>
      <c r="R191" s="103"/>
      <c r="S191" s="103"/>
      <c r="T191" s="103"/>
      <c r="U191" s="103"/>
      <c r="V191" s="103"/>
      <c r="W191" s="103"/>
      <c r="X191" s="103"/>
      <c r="Y191" s="103"/>
      <c r="Z191" s="103"/>
      <c r="AA191" s="103"/>
      <c r="AB191" s="103"/>
      <c r="AC191" s="103"/>
    </row>
    <row r="192" spans="1:29" s="125" customFormat="1" ht="12.75">
      <c r="A192" s="94"/>
      <c r="B192" s="94"/>
      <c r="E192" s="126"/>
      <c r="F192" s="126"/>
      <c r="G192" s="126"/>
      <c r="H192" s="126"/>
      <c r="I192" s="126"/>
      <c r="J192" s="126"/>
      <c r="K192" s="126"/>
      <c r="L192" s="126"/>
      <c r="M192" s="126"/>
      <c r="N192" s="126"/>
      <c r="O192" s="126"/>
      <c r="P192" s="126"/>
      <c r="R192" s="103"/>
      <c r="S192" s="103"/>
      <c r="T192" s="103"/>
      <c r="U192" s="103"/>
      <c r="V192" s="103"/>
      <c r="W192" s="103"/>
      <c r="X192" s="103"/>
      <c r="Y192" s="103"/>
      <c r="Z192" s="103"/>
      <c r="AA192" s="103"/>
      <c r="AB192" s="103"/>
      <c r="AC192" s="103"/>
    </row>
    <row r="193" spans="1:29" s="125" customFormat="1" ht="12.75">
      <c r="A193" s="94"/>
      <c r="B193" s="94"/>
      <c r="E193" s="126"/>
      <c r="F193" s="126"/>
      <c r="G193" s="126"/>
      <c r="H193" s="126"/>
      <c r="I193" s="126"/>
      <c r="J193" s="126"/>
      <c r="K193" s="126"/>
      <c r="L193" s="126"/>
      <c r="M193" s="126"/>
      <c r="N193" s="126"/>
      <c r="O193" s="126"/>
      <c r="P193" s="126"/>
      <c r="R193" s="103"/>
      <c r="S193" s="103"/>
      <c r="T193" s="103"/>
      <c r="U193" s="103"/>
      <c r="V193" s="103"/>
      <c r="W193" s="103"/>
      <c r="X193" s="103"/>
      <c r="Y193" s="103"/>
      <c r="Z193" s="103"/>
      <c r="AA193" s="103"/>
      <c r="AB193" s="103"/>
      <c r="AC193" s="103"/>
    </row>
    <row r="194" spans="1:29" s="125" customFormat="1" ht="12.75">
      <c r="A194" s="94"/>
      <c r="B194" s="94"/>
      <c r="E194" s="126"/>
      <c r="F194" s="126"/>
      <c r="G194" s="126"/>
      <c r="H194" s="126"/>
      <c r="I194" s="126"/>
      <c r="J194" s="126"/>
      <c r="K194" s="126"/>
      <c r="L194" s="126"/>
      <c r="M194" s="126"/>
      <c r="N194" s="126"/>
      <c r="O194" s="126"/>
      <c r="P194" s="126"/>
      <c r="R194" s="103"/>
      <c r="S194" s="103"/>
      <c r="T194" s="103"/>
      <c r="U194" s="103"/>
      <c r="V194" s="103"/>
      <c r="W194" s="103"/>
      <c r="X194" s="103"/>
      <c r="Y194" s="103"/>
      <c r="Z194" s="103"/>
      <c r="AA194" s="103"/>
      <c r="AB194" s="103"/>
      <c r="AC194" s="103"/>
    </row>
    <row r="195" spans="1:29" s="125" customFormat="1" ht="12.75">
      <c r="A195" s="94"/>
      <c r="B195" s="94"/>
      <c r="E195" s="126"/>
      <c r="F195" s="126"/>
      <c r="G195" s="126"/>
      <c r="H195" s="126"/>
      <c r="I195" s="126"/>
      <c r="J195" s="126"/>
      <c r="K195" s="126"/>
      <c r="L195" s="126"/>
      <c r="M195" s="126"/>
      <c r="N195" s="126"/>
      <c r="O195" s="126"/>
      <c r="P195" s="126"/>
      <c r="R195" s="103"/>
      <c r="S195" s="103"/>
      <c r="T195" s="103"/>
      <c r="U195" s="103"/>
      <c r="V195" s="103"/>
      <c r="W195" s="103"/>
      <c r="X195" s="103"/>
      <c r="Y195" s="103"/>
      <c r="Z195" s="103"/>
      <c r="AA195" s="103"/>
      <c r="AB195" s="103"/>
      <c r="AC195" s="103"/>
    </row>
    <row r="196" spans="1:29" s="125" customFormat="1" ht="12.75">
      <c r="A196" s="94"/>
      <c r="B196" s="94"/>
      <c r="E196" s="126"/>
      <c r="F196" s="126"/>
      <c r="G196" s="126"/>
      <c r="H196" s="126"/>
      <c r="I196" s="126"/>
      <c r="J196" s="126"/>
      <c r="K196" s="126"/>
      <c r="L196" s="126"/>
      <c r="M196" s="126"/>
      <c r="N196" s="126"/>
      <c r="O196" s="126"/>
      <c r="P196" s="126"/>
      <c r="R196" s="103"/>
      <c r="S196" s="103"/>
      <c r="T196" s="103"/>
      <c r="U196" s="103"/>
      <c r="V196" s="103"/>
      <c r="W196" s="103"/>
      <c r="X196" s="103"/>
      <c r="Y196" s="103"/>
      <c r="Z196" s="103"/>
      <c r="AA196" s="103"/>
      <c r="AB196" s="103"/>
      <c r="AC196" s="103"/>
    </row>
    <row r="197" spans="1:29" s="125" customFormat="1" ht="12.75">
      <c r="A197" s="94"/>
      <c r="B197" s="94"/>
      <c r="E197" s="126"/>
      <c r="F197" s="126"/>
      <c r="G197" s="126"/>
      <c r="H197" s="126"/>
      <c r="I197" s="126"/>
      <c r="J197" s="126"/>
      <c r="K197" s="126"/>
      <c r="L197" s="126"/>
      <c r="M197" s="126"/>
      <c r="N197" s="126"/>
      <c r="O197" s="126"/>
      <c r="P197" s="126"/>
      <c r="R197" s="103"/>
      <c r="S197" s="103"/>
      <c r="T197" s="103"/>
      <c r="U197" s="103"/>
      <c r="V197" s="103"/>
      <c r="W197" s="103"/>
      <c r="X197" s="103"/>
      <c r="Y197" s="103"/>
      <c r="Z197" s="103"/>
      <c r="AA197" s="103"/>
      <c r="AB197" s="103"/>
      <c r="AC197" s="103"/>
    </row>
    <row r="198" spans="1:29" s="125" customFormat="1" ht="12.75">
      <c r="A198" s="94"/>
      <c r="B198" s="94"/>
      <c r="E198" s="126"/>
      <c r="F198" s="126"/>
      <c r="G198" s="126"/>
      <c r="H198" s="126"/>
      <c r="I198" s="126"/>
      <c r="J198" s="126"/>
      <c r="K198" s="126"/>
      <c r="L198" s="126"/>
      <c r="M198" s="126"/>
      <c r="N198" s="126"/>
      <c r="O198" s="126"/>
      <c r="P198" s="126"/>
      <c r="R198" s="103"/>
      <c r="S198" s="103"/>
      <c r="T198" s="103"/>
      <c r="U198" s="103"/>
      <c r="V198" s="103"/>
      <c r="W198" s="103"/>
      <c r="X198" s="103"/>
      <c r="Y198" s="103"/>
      <c r="Z198" s="103"/>
      <c r="AA198" s="103"/>
      <c r="AB198" s="103"/>
      <c r="AC198" s="103"/>
    </row>
    <row r="199" spans="1:29" s="125" customFormat="1" ht="12.75">
      <c r="A199" s="94"/>
      <c r="B199" s="94"/>
      <c r="E199" s="126"/>
      <c r="F199" s="126"/>
      <c r="G199" s="126"/>
      <c r="H199" s="126"/>
      <c r="I199" s="126"/>
      <c r="J199" s="126"/>
      <c r="K199" s="126"/>
      <c r="L199" s="126"/>
      <c r="M199" s="126"/>
      <c r="N199" s="126"/>
      <c r="O199" s="126"/>
      <c r="P199" s="126"/>
      <c r="R199" s="103"/>
      <c r="S199" s="103"/>
      <c r="T199" s="103"/>
      <c r="U199" s="103"/>
      <c r="V199" s="103"/>
      <c r="W199" s="103"/>
      <c r="X199" s="103"/>
      <c r="Y199" s="103"/>
      <c r="Z199" s="103"/>
      <c r="AA199" s="103"/>
      <c r="AB199" s="103"/>
      <c r="AC199" s="103"/>
    </row>
    <row r="200" spans="1:29" s="125" customFormat="1" ht="12.75">
      <c r="A200" s="94"/>
      <c r="B200" s="94"/>
      <c r="E200" s="126"/>
      <c r="F200" s="126"/>
      <c r="G200" s="126"/>
      <c r="H200" s="126"/>
      <c r="I200" s="126"/>
      <c r="J200" s="126"/>
      <c r="K200" s="126"/>
      <c r="L200" s="126"/>
      <c r="M200" s="126"/>
      <c r="N200" s="126"/>
      <c r="O200" s="126"/>
      <c r="P200" s="126"/>
      <c r="R200" s="103"/>
      <c r="S200" s="103"/>
      <c r="T200" s="103"/>
      <c r="U200" s="103"/>
      <c r="V200" s="103"/>
      <c r="W200" s="103"/>
      <c r="X200" s="103"/>
      <c r="Y200" s="103"/>
      <c r="Z200" s="103"/>
      <c r="AA200" s="103"/>
      <c r="AB200" s="103"/>
      <c r="AC200" s="103"/>
    </row>
    <row r="201" spans="1:29" s="125" customFormat="1" ht="12.75">
      <c r="A201" s="94"/>
      <c r="B201" s="94"/>
      <c r="E201" s="126"/>
      <c r="F201" s="126"/>
      <c r="G201" s="126"/>
      <c r="H201" s="126"/>
      <c r="I201" s="126"/>
      <c r="J201" s="126"/>
      <c r="K201" s="126"/>
      <c r="L201" s="126"/>
      <c r="M201" s="126"/>
      <c r="N201" s="126"/>
      <c r="O201" s="126"/>
      <c r="P201" s="126"/>
      <c r="R201" s="103"/>
      <c r="S201" s="103"/>
      <c r="T201" s="103"/>
      <c r="U201" s="103"/>
      <c r="V201" s="103"/>
      <c r="W201" s="103"/>
      <c r="X201" s="103"/>
      <c r="Y201" s="103"/>
      <c r="Z201" s="103"/>
      <c r="AA201" s="103"/>
      <c r="AB201" s="103"/>
      <c r="AC201" s="103"/>
    </row>
    <row r="202" spans="1:29" s="125" customFormat="1" ht="12.75">
      <c r="A202" s="94"/>
      <c r="B202" s="94"/>
      <c r="E202" s="126"/>
      <c r="F202" s="126"/>
      <c r="G202" s="126"/>
      <c r="H202" s="126"/>
      <c r="I202" s="126"/>
      <c r="J202" s="126"/>
      <c r="K202" s="126"/>
      <c r="L202" s="126"/>
      <c r="M202" s="126"/>
      <c r="N202" s="126"/>
      <c r="O202" s="126"/>
      <c r="P202" s="126"/>
      <c r="R202" s="103"/>
      <c r="S202" s="103"/>
      <c r="T202" s="103"/>
      <c r="U202" s="103"/>
      <c r="V202" s="103"/>
      <c r="W202" s="103"/>
      <c r="X202" s="103"/>
      <c r="Y202" s="103"/>
      <c r="Z202" s="103"/>
      <c r="AA202" s="103"/>
      <c r="AB202" s="103"/>
      <c r="AC202" s="103"/>
    </row>
    <row r="203" spans="1:29" s="125" customFormat="1" ht="12.75">
      <c r="A203" s="94"/>
      <c r="B203" s="94"/>
      <c r="E203" s="126"/>
      <c r="F203" s="126"/>
      <c r="G203" s="126"/>
      <c r="H203" s="126"/>
      <c r="I203" s="126"/>
      <c r="J203" s="126"/>
      <c r="K203" s="126"/>
      <c r="L203" s="126"/>
      <c r="M203" s="126"/>
      <c r="N203" s="126"/>
      <c r="O203" s="126"/>
      <c r="P203" s="126"/>
      <c r="R203" s="103"/>
      <c r="S203" s="103"/>
      <c r="T203" s="103"/>
      <c r="U203" s="103"/>
      <c r="V203" s="103"/>
      <c r="W203" s="103"/>
      <c r="X203" s="103"/>
      <c r="Y203" s="103"/>
      <c r="Z203" s="103"/>
      <c r="AA203" s="103"/>
      <c r="AB203" s="103"/>
      <c r="AC203" s="103"/>
    </row>
    <row r="204" spans="1:29" s="125" customFormat="1" ht="12.75">
      <c r="A204" s="94"/>
      <c r="B204" s="94"/>
      <c r="E204" s="126"/>
      <c r="F204" s="126"/>
      <c r="G204" s="126"/>
      <c r="H204" s="126"/>
      <c r="I204" s="126"/>
      <c r="J204" s="126"/>
      <c r="K204" s="126"/>
      <c r="L204" s="126"/>
      <c r="M204" s="126"/>
      <c r="N204" s="126"/>
      <c r="O204" s="126"/>
      <c r="P204" s="126"/>
      <c r="R204" s="103"/>
      <c r="S204" s="103"/>
      <c r="T204" s="103"/>
      <c r="U204" s="103"/>
      <c r="V204" s="103"/>
      <c r="W204" s="103"/>
      <c r="X204" s="103"/>
      <c r="Y204" s="103"/>
      <c r="Z204" s="103"/>
      <c r="AA204" s="103"/>
      <c r="AB204" s="103"/>
      <c r="AC204" s="103"/>
    </row>
    <row r="205" spans="1:29" s="125" customFormat="1" ht="12.75">
      <c r="A205" s="94"/>
      <c r="B205" s="94"/>
      <c r="E205" s="126"/>
      <c r="F205" s="126"/>
      <c r="G205" s="126"/>
      <c r="H205" s="126"/>
      <c r="I205" s="126"/>
      <c r="J205" s="126"/>
      <c r="K205" s="126"/>
      <c r="L205" s="126"/>
      <c r="M205" s="126"/>
      <c r="N205" s="126"/>
      <c r="O205" s="126"/>
      <c r="P205" s="126"/>
      <c r="R205" s="103"/>
      <c r="S205" s="103"/>
      <c r="T205" s="103"/>
      <c r="U205" s="103"/>
      <c r="V205" s="103"/>
      <c r="W205" s="103"/>
      <c r="X205" s="103"/>
      <c r="Y205" s="103"/>
      <c r="Z205" s="103"/>
      <c r="AA205" s="103"/>
      <c r="AB205" s="103"/>
      <c r="AC205" s="103"/>
    </row>
    <row r="206" spans="1:29" s="125" customFormat="1" ht="12.75">
      <c r="A206" s="94"/>
      <c r="B206" s="94"/>
      <c r="E206" s="126"/>
      <c r="F206" s="126"/>
      <c r="G206" s="126"/>
      <c r="H206" s="126"/>
      <c r="I206" s="126"/>
      <c r="J206" s="126"/>
      <c r="K206" s="126"/>
      <c r="L206" s="126"/>
      <c r="M206" s="126"/>
      <c r="N206" s="126"/>
      <c r="O206" s="126"/>
      <c r="P206" s="126"/>
      <c r="R206" s="103"/>
      <c r="S206" s="103"/>
      <c r="T206" s="103"/>
      <c r="U206" s="103"/>
      <c r="V206" s="103"/>
      <c r="W206" s="103"/>
      <c r="X206" s="103"/>
      <c r="Y206" s="103"/>
      <c r="Z206" s="103"/>
      <c r="AA206" s="103"/>
      <c r="AB206" s="103"/>
      <c r="AC206" s="103"/>
    </row>
    <row r="207" spans="1:29" s="125" customFormat="1" ht="12.75">
      <c r="A207" s="94"/>
      <c r="B207" s="94"/>
      <c r="E207" s="126"/>
      <c r="F207" s="126"/>
      <c r="G207" s="126"/>
      <c r="H207" s="126"/>
      <c r="I207" s="126"/>
      <c r="J207" s="126"/>
      <c r="K207" s="126"/>
      <c r="L207" s="126"/>
      <c r="M207" s="126"/>
      <c r="N207" s="126"/>
      <c r="O207" s="126"/>
      <c r="P207" s="126"/>
      <c r="R207" s="103"/>
      <c r="S207" s="103"/>
      <c r="T207" s="103"/>
      <c r="U207" s="103"/>
      <c r="V207" s="103"/>
      <c r="W207" s="103"/>
      <c r="X207" s="103"/>
      <c r="Y207" s="103"/>
      <c r="Z207" s="103"/>
      <c r="AA207" s="103"/>
      <c r="AB207" s="103"/>
      <c r="AC207" s="103"/>
    </row>
    <row r="208" spans="1:29" s="125" customFormat="1" ht="12.75">
      <c r="A208" s="94"/>
      <c r="B208" s="94"/>
      <c r="E208" s="126"/>
      <c r="F208" s="126"/>
      <c r="G208" s="126"/>
      <c r="H208" s="126"/>
      <c r="I208" s="126"/>
      <c r="J208" s="126"/>
      <c r="K208" s="126"/>
      <c r="L208" s="126"/>
      <c r="M208" s="126"/>
      <c r="N208" s="126"/>
      <c r="O208" s="126"/>
      <c r="P208" s="126"/>
      <c r="R208" s="103"/>
      <c r="S208" s="103"/>
      <c r="T208" s="103"/>
      <c r="U208" s="103"/>
      <c r="V208" s="103"/>
      <c r="W208" s="103"/>
      <c r="X208" s="103"/>
      <c r="Y208" s="103"/>
      <c r="Z208" s="103"/>
      <c r="AA208" s="103"/>
      <c r="AB208" s="103"/>
      <c r="AC208" s="103"/>
    </row>
    <row r="209" spans="1:29" s="125" customFormat="1" ht="12.75">
      <c r="A209" s="94"/>
      <c r="B209" s="94"/>
      <c r="E209" s="126"/>
      <c r="F209" s="126"/>
      <c r="G209" s="126"/>
      <c r="H209" s="126"/>
      <c r="I209" s="126"/>
      <c r="J209" s="126"/>
      <c r="K209" s="126"/>
      <c r="L209" s="126"/>
      <c r="M209" s="126"/>
      <c r="N209" s="126"/>
      <c r="O209" s="126"/>
      <c r="P209" s="126"/>
      <c r="R209" s="103"/>
      <c r="S209" s="103"/>
      <c r="T209" s="103"/>
      <c r="U209" s="103"/>
      <c r="V209" s="103"/>
      <c r="W209" s="103"/>
      <c r="X209" s="103"/>
      <c r="Y209" s="103"/>
      <c r="Z209" s="103"/>
      <c r="AA209" s="103"/>
      <c r="AB209" s="103"/>
      <c r="AC209" s="103"/>
    </row>
    <row r="210" spans="1:29" s="125" customFormat="1" ht="12.75">
      <c r="A210" s="94"/>
      <c r="B210" s="94"/>
      <c r="E210" s="126"/>
      <c r="F210" s="126"/>
      <c r="G210" s="126"/>
      <c r="H210" s="126"/>
      <c r="I210" s="126"/>
      <c r="J210" s="126"/>
      <c r="K210" s="126"/>
      <c r="L210" s="126"/>
      <c r="M210" s="126"/>
      <c r="N210" s="126"/>
      <c r="O210" s="126"/>
      <c r="P210" s="126"/>
      <c r="R210" s="103"/>
      <c r="S210" s="103"/>
      <c r="T210" s="103"/>
      <c r="U210" s="103"/>
      <c r="V210" s="103"/>
      <c r="W210" s="103"/>
      <c r="X210" s="103"/>
      <c r="Y210" s="103"/>
      <c r="Z210" s="103"/>
      <c r="AA210" s="103"/>
      <c r="AB210" s="103"/>
      <c r="AC210" s="103"/>
    </row>
    <row r="211" spans="1:29" s="125" customFormat="1" ht="12.75">
      <c r="A211" s="94"/>
      <c r="B211" s="94"/>
      <c r="E211" s="126"/>
      <c r="F211" s="126"/>
      <c r="G211" s="126"/>
      <c r="H211" s="126"/>
      <c r="I211" s="126"/>
      <c r="J211" s="126"/>
      <c r="K211" s="126"/>
      <c r="L211" s="126"/>
      <c r="M211" s="126"/>
      <c r="N211" s="126"/>
      <c r="O211" s="126"/>
      <c r="P211" s="126"/>
      <c r="R211" s="103"/>
      <c r="S211" s="103"/>
      <c r="T211" s="103"/>
      <c r="U211" s="103"/>
      <c r="V211" s="103"/>
      <c r="W211" s="103"/>
      <c r="X211" s="103"/>
      <c r="Y211" s="103"/>
      <c r="Z211" s="103"/>
      <c r="AA211" s="103"/>
      <c r="AB211" s="103"/>
      <c r="AC211" s="103"/>
    </row>
    <row r="212" spans="1:29" s="125" customFormat="1" ht="12.75">
      <c r="A212" s="94"/>
      <c r="B212" s="94"/>
      <c r="E212" s="126"/>
      <c r="F212" s="126"/>
      <c r="G212" s="126"/>
      <c r="H212" s="126"/>
      <c r="I212" s="126"/>
      <c r="J212" s="126"/>
      <c r="K212" s="126"/>
      <c r="L212" s="126"/>
      <c r="M212" s="126"/>
      <c r="N212" s="126"/>
      <c r="O212" s="126"/>
      <c r="P212" s="126"/>
      <c r="R212" s="103"/>
      <c r="S212" s="103"/>
      <c r="T212" s="103"/>
      <c r="U212" s="103"/>
      <c r="V212" s="103"/>
      <c r="W212" s="103"/>
      <c r="X212" s="103"/>
      <c r="Y212" s="103"/>
      <c r="Z212" s="103"/>
      <c r="AA212" s="103"/>
      <c r="AB212" s="103"/>
      <c r="AC212" s="103"/>
    </row>
    <row r="213" spans="1:29" s="125" customFormat="1" ht="12.75">
      <c r="A213" s="94"/>
      <c r="B213" s="94"/>
      <c r="E213" s="126"/>
      <c r="F213" s="126"/>
      <c r="G213" s="126"/>
      <c r="H213" s="126"/>
      <c r="I213" s="126"/>
      <c r="J213" s="126"/>
      <c r="K213" s="126"/>
      <c r="L213" s="126"/>
      <c r="M213" s="126"/>
      <c r="N213" s="126"/>
      <c r="O213" s="126"/>
      <c r="P213" s="126"/>
      <c r="R213" s="103"/>
      <c r="S213" s="103"/>
      <c r="T213" s="103"/>
      <c r="U213" s="103"/>
      <c r="V213" s="103"/>
      <c r="W213" s="103"/>
      <c r="X213" s="103"/>
      <c r="Y213" s="103"/>
      <c r="Z213" s="103"/>
      <c r="AA213" s="103"/>
      <c r="AB213" s="103"/>
      <c r="AC213" s="103"/>
    </row>
    <row r="214" spans="1:29" s="125" customFormat="1" ht="12.75">
      <c r="A214" s="94"/>
      <c r="B214" s="94"/>
      <c r="E214" s="126"/>
      <c r="F214" s="126"/>
      <c r="G214" s="126"/>
      <c r="H214" s="126"/>
      <c r="I214" s="126"/>
      <c r="J214" s="126"/>
      <c r="K214" s="126"/>
      <c r="L214" s="126"/>
      <c r="M214" s="126"/>
      <c r="N214" s="126"/>
      <c r="O214" s="126"/>
      <c r="P214" s="126"/>
      <c r="R214" s="103"/>
      <c r="S214" s="103"/>
      <c r="T214" s="103"/>
      <c r="U214" s="103"/>
      <c r="V214" s="103"/>
      <c r="W214" s="103"/>
      <c r="X214" s="103"/>
      <c r="Y214" s="103"/>
      <c r="Z214" s="103"/>
      <c r="AA214" s="103"/>
      <c r="AB214" s="103"/>
      <c r="AC214" s="103"/>
    </row>
    <row r="215" spans="1:29" s="125" customFormat="1" ht="12.75">
      <c r="A215" s="94"/>
      <c r="B215" s="94"/>
      <c r="E215" s="126"/>
      <c r="F215" s="126"/>
      <c r="G215" s="126"/>
      <c r="H215" s="126"/>
      <c r="I215" s="126"/>
      <c r="J215" s="126"/>
      <c r="K215" s="126"/>
      <c r="L215" s="126"/>
      <c r="M215" s="126"/>
      <c r="N215" s="126"/>
      <c r="O215" s="126"/>
      <c r="P215" s="126"/>
      <c r="R215" s="103"/>
      <c r="S215" s="103"/>
      <c r="T215" s="103"/>
      <c r="U215" s="103"/>
      <c r="V215" s="103"/>
      <c r="W215" s="103"/>
      <c r="X215" s="103"/>
      <c r="Y215" s="103"/>
      <c r="Z215" s="103"/>
      <c r="AA215" s="103"/>
      <c r="AB215" s="103"/>
      <c r="AC215" s="103"/>
    </row>
    <row r="216" spans="1:29" s="125" customFormat="1" ht="12.75">
      <c r="A216" s="94"/>
      <c r="B216" s="94"/>
      <c r="E216" s="126"/>
      <c r="F216" s="126"/>
      <c r="G216" s="126"/>
      <c r="H216" s="126"/>
      <c r="I216" s="126"/>
      <c r="J216" s="126"/>
      <c r="K216" s="126"/>
      <c r="L216" s="126"/>
      <c r="M216" s="126"/>
      <c r="N216" s="126"/>
      <c r="O216" s="126"/>
      <c r="P216" s="126"/>
      <c r="R216" s="103"/>
      <c r="S216" s="103"/>
      <c r="T216" s="103"/>
      <c r="U216" s="103"/>
      <c r="V216" s="103"/>
      <c r="W216" s="103"/>
      <c r="X216" s="103"/>
      <c r="Y216" s="103"/>
      <c r="Z216" s="103"/>
      <c r="AA216" s="103"/>
      <c r="AB216" s="103"/>
      <c r="AC216" s="103"/>
    </row>
    <row r="217" spans="1:29" s="125" customFormat="1" ht="12.75">
      <c r="A217" s="94"/>
      <c r="B217" s="94"/>
      <c r="E217" s="126"/>
      <c r="F217" s="126"/>
      <c r="G217" s="126"/>
      <c r="H217" s="126"/>
      <c r="I217" s="126"/>
      <c r="J217" s="126"/>
      <c r="K217" s="126"/>
      <c r="L217" s="126"/>
      <c r="M217" s="126"/>
      <c r="N217" s="126"/>
      <c r="O217" s="126"/>
      <c r="P217" s="126"/>
      <c r="R217" s="103"/>
      <c r="S217" s="103"/>
      <c r="T217" s="103"/>
      <c r="U217" s="103"/>
      <c r="V217" s="103"/>
      <c r="W217" s="103"/>
      <c r="X217" s="103"/>
      <c r="Y217" s="103"/>
      <c r="Z217" s="103"/>
      <c r="AA217" s="103"/>
      <c r="AB217" s="103"/>
      <c r="AC217" s="103"/>
    </row>
    <row r="218" spans="1:29" s="125" customFormat="1" ht="12.75">
      <c r="A218" s="94"/>
      <c r="B218" s="94"/>
      <c r="E218" s="126"/>
      <c r="F218" s="126"/>
      <c r="G218" s="126"/>
      <c r="H218" s="126"/>
      <c r="I218" s="126"/>
      <c r="J218" s="126"/>
      <c r="K218" s="126"/>
      <c r="L218" s="126"/>
      <c r="M218" s="126"/>
      <c r="N218" s="126"/>
      <c r="O218" s="126"/>
      <c r="P218" s="126"/>
      <c r="R218" s="103"/>
      <c r="S218" s="103"/>
      <c r="T218" s="103"/>
      <c r="U218" s="103"/>
      <c r="V218" s="103"/>
      <c r="W218" s="103"/>
      <c r="X218" s="103"/>
      <c r="Y218" s="103"/>
      <c r="Z218" s="103"/>
      <c r="AA218" s="103"/>
      <c r="AB218" s="103"/>
      <c r="AC218" s="103"/>
    </row>
    <row r="219" spans="1:29" s="125" customFormat="1" ht="12.75">
      <c r="A219" s="94"/>
      <c r="B219" s="94"/>
      <c r="E219" s="126"/>
      <c r="F219" s="126"/>
      <c r="G219" s="126"/>
      <c r="H219" s="126"/>
      <c r="I219" s="126"/>
      <c r="J219" s="126"/>
      <c r="K219" s="126"/>
      <c r="L219" s="126"/>
      <c r="M219" s="126"/>
      <c r="N219" s="126"/>
      <c r="O219" s="126"/>
      <c r="P219" s="126"/>
      <c r="R219" s="103"/>
      <c r="S219" s="103"/>
      <c r="T219" s="103"/>
      <c r="U219" s="103"/>
      <c r="V219" s="103"/>
      <c r="W219" s="103"/>
      <c r="X219" s="103"/>
      <c r="Y219" s="103"/>
      <c r="Z219" s="103"/>
      <c r="AA219" s="103"/>
      <c r="AB219" s="103"/>
      <c r="AC219" s="103"/>
    </row>
    <row r="220" spans="1:29" s="125" customFormat="1" ht="12.75">
      <c r="A220" s="94"/>
      <c r="B220" s="94"/>
      <c r="E220" s="126"/>
      <c r="F220" s="126"/>
      <c r="G220" s="126"/>
      <c r="H220" s="126"/>
      <c r="I220" s="126"/>
      <c r="J220" s="126"/>
      <c r="K220" s="126"/>
      <c r="L220" s="126"/>
      <c r="M220" s="126"/>
      <c r="N220" s="126"/>
      <c r="O220" s="126"/>
      <c r="P220" s="126"/>
      <c r="R220" s="103"/>
      <c r="S220" s="103"/>
      <c r="T220" s="103"/>
      <c r="U220" s="103"/>
      <c r="V220" s="103"/>
      <c r="W220" s="103"/>
      <c r="X220" s="103"/>
      <c r="Y220" s="103"/>
      <c r="Z220" s="103"/>
      <c r="AA220" s="103"/>
      <c r="AB220" s="103"/>
      <c r="AC220" s="103"/>
    </row>
    <row r="221" spans="1:29" s="125" customFormat="1" ht="12.75">
      <c r="A221" s="94"/>
      <c r="B221" s="94"/>
      <c r="E221" s="126"/>
      <c r="F221" s="126"/>
      <c r="G221" s="126"/>
      <c r="H221" s="126"/>
      <c r="I221" s="126"/>
      <c r="J221" s="126"/>
      <c r="K221" s="126"/>
      <c r="L221" s="126"/>
      <c r="M221" s="126"/>
      <c r="N221" s="126"/>
      <c r="O221" s="126"/>
      <c r="P221" s="126"/>
      <c r="R221" s="103"/>
      <c r="S221" s="103"/>
      <c r="T221" s="103"/>
      <c r="U221" s="103"/>
      <c r="V221" s="103"/>
      <c r="W221" s="103"/>
      <c r="X221" s="103"/>
      <c r="Y221" s="103"/>
      <c r="Z221" s="103"/>
      <c r="AA221" s="103"/>
      <c r="AB221" s="103"/>
      <c r="AC221" s="103"/>
    </row>
    <row r="222" spans="1:29" s="125" customFormat="1" ht="12.75">
      <c r="A222" s="94"/>
      <c r="B222" s="94"/>
      <c r="E222" s="126"/>
      <c r="F222" s="126"/>
      <c r="G222" s="126"/>
      <c r="H222" s="126"/>
      <c r="I222" s="126"/>
      <c r="J222" s="126"/>
      <c r="K222" s="126"/>
      <c r="L222" s="126"/>
      <c r="M222" s="126"/>
      <c r="N222" s="126"/>
      <c r="O222" s="126"/>
      <c r="P222" s="126"/>
      <c r="R222" s="103"/>
      <c r="S222" s="103"/>
      <c r="T222" s="103"/>
      <c r="U222" s="103"/>
      <c r="V222" s="103"/>
      <c r="W222" s="103"/>
      <c r="X222" s="103"/>
      <c r="Y222" s="103"/>
      <c r="Z222" s="103"/>
      <c r="AA222" s="103"/>
      <c r="AB222" s="103"/>
      <c r="AC222" s="103"/>
    </row>
    <row r="223" spans="1:29" s="125" customFormat="1" ht="12.75">
      <c r="A223" s="94"/>
      <c r="B223" s="94"/>
      <c r="E223" s="126"/>
      <c r="F223" s="126"/>
      <c r="G223" s="126"/>
      <c r="H223" s="126"/>
      <c r="I223" s="126"/>
      <c r="J223" s="126"/>
      <c r="K223" s="126"/>
      <c r="L223" s="126"/>
      <c r="M223" s="126"/>
      <c r="N223" s="126"/>
      <c r="O223" s="126"/>
      <c r="P223" s="126"/>
      <c r="R223" s="103"/>
      <c r="S223" s="103"/>
      <c r="T223" s="103"/>
      <c r="U223" s="103"/>
      <c r="V223" s="103"/>
      <c r="W223" s="103"/>
      <c r="X223" s="103"/>
      <c r="Y223" s="103"/>
      <c r="Z223" s="103"/>
      <c r="AA223" s="103"/>
      <c r="AB223" s="103"/>
      <c r="AC223" s="103"/>
    </row>
    <row r="224" spans="1:29" s="125" customFormat="1" ht="12.75">
      <c r="A224" s="94"/>
      <c r="B224" s="94"/>
      <c r="E224" s="126"/>
      <c r="F224" s="126"/>
      <c r="G224" s="126"/>
      <c r="H224" s="126"/>
      <c r="I224" s="126"/>
      <c r="J224" s="126"/>
      <c r="K224" s="126"/>
      <c r="L224" s="126"/>
      <c r="M224" s="126"/>
      <c r="N224" s="126"/>
      <c r="O224" s="126"/>
      <c r="P224" s="126"/>
      <c r="R224" s="103"/>
      <c r="S224" s="103"/>
      <c r="T224" s="103"/>
      <c r="U224" s="103"/>
      <c r="V224" s="103"/>
      <c r="W224" s="103"/>
      <c r="X224" s="103"/>
      <c r="Y224" s="103"/>
      <c r="Z224" s="103"/>
      <c r="AA224" s="103"/>
      <c r="AB224" s="103"/>
      <c r="AC224" s="103"/>
    </row>
    <row r="225" spans="1:29" s="125" customFormat="1" ht="12.75">
      <c r="A225" s="94"/>
      <c r="B225" s="94"/>
      <c r="E225" s="126"/>
      <c r="F225" s="126"/>
      <c r="G225" s="126"/>
      <c r="H225" s="126"/>
      <c r="I225" s="126"/>
      <c r="J225" s="126"/>
      <c r="K225" s="126"/>
      <c r="L225" s="126"/>
      <c r="M225" s="126"/>
      <c r="N225" s="126"/>
      <c r="O225" s="126"/>
      <c r="P225" s="126"/>
      <c r="R225" s="103"/>
      <c r="S225" s="103"/>
      <c r="T225" s="103"/>
      <c r="U225" s="103"/>
      <c r="V225" s="103"/>
      <c r="W225" s="103"/>
      <c r="X225" s="103"/>
      <c r="Y225" s="103"/>
      <c r="Z225" s="103"/>
      <c r="AA225" s="103"/>
      <c r="AB225" s="103"/>
      <c r="AC225" s="103"/>
    </row>
    <row r="226" spans="1:29" s="125" customFormat="1" ht="12.75">
      <c r="A226" s="94"/>
      <c r="B226" s="94"/>
      <c r="E226" s="126"/>
      <c r="F226" s="126"/>
      <c r="G226" s="126"/>
      <c r="H226" s="126"/>
      <c r="I226" s="126"/>
      <c r="J226" s="126"/>
      <c r="K226" s="126"/>
      <c r="L226" s="126"/>
      <c r="M226" s="126"/>
      <c r="N226" s="126"/>
      <c r="O226" s="126"/>
      <c r="P226" s="126"/>
      <c r="R226" s="103"/>
      <c r="S226" s="103"/>
      <c r="T226" s="103"/>
      <c r="U226" s="103"/>
      <c r="V226" s="103"/>
      <c r="W226" s="103"/>
      <c r="X226" s="103"/>
      <c r="Y226" s="103"/>
      <c r="Z226" s="103"/>
      <c r="AA226" s="103"/>
      <c r="AB226" s="103"/>
      <c r="AC226" s="103"/>
    </row>
    <row r="227" spans="1:29" s="125" customFormat="1" ht="12.75">
      <c r="A227" s="94"/>
      <c r="B227" s="94"/>
      <c r="E227" s="126"/>
      <c r="F227" s="126"/>
      <c r="G227" s="126"/>
      <c r="H227" s="126"/>
      <c r="I227" s="126"/>
      <c r="J227" s="126"/>
      <c r="K227" s="126"/>
      <c r="L227" s="126"/>
      <c r="M227" s="126"/>
      <c r="N227" s="126"/>
      <c r="O227" s="126"/>
      <c r="P227" s="126"/>
      <c r="R227" s="103"/>
      <c r="S227" s="103"/>
      <c r="T227" s="103"/>
      <c r="U227" s="103"/>
      <c r="V227" s="103"/>
      <c r="W227" s="103"/>
      <c r="X227" s="103"/>
      <c r="Y227" s="103"/>
      <c r="Z227" s="103"/>
      <c r="AA227" s="103"/>
      <c r="AB227" s="103"/>
      <c r="AC227" s="103"/>
    </row>
    <row r="228" spans="1:29" s="125" customFormat="1" ht="12.75">
      <c r="A228" s="94"/>
      <c r="B228" s="94"/>
      <c r="E228" s="126"/>
      <c r="F228" s="126"/>
      <c r="G228" s="126"/>
      <c r="H228" s="126"/>
      <c r="I228" s="126"/>
      <c r="J228" s="126"/>
      <c r="K228" s="126"/>
      <c r="L228" s="126"/>
      <c r="M228" s="126"/>
      <c r="N228" s="126"/>
      <c r="O228" s="126"/>
      <c r="P228" s="126"/>
      <c r="R228" s="103"/>
      <c r="S228" s="103"/>
      <c r="T228" s="103"/>
      <c r="U228" s="103"/>
      <c r="V228" s="103"/>
      <c r="W228" s="103"/>
      <c r="X228" s="103"/>
      <c r="Y228" s="103"/>
      <c r="Z228" s="103"/>
      <c r="AA228" s="103"/>
      <c r="AB228" s="103"/>
      <c r="AC228" s="103"/>
    </row>
    <row r="229" spans="1:29" s="125" customFormat="1" ht="12.75">
      <c r="A229" s="94"/>
      <c r="B229" s="94"/>
      <c r="E229" s="126"/>
      <c r="F229" s="126"/>
      <c r="G229" s="126"/>
      <c r="H229" s="126"/>
      <c r="I229" s="126"/>
      <c r="J229" s="126"/>
      <c r="K229" s="126"/>
      <c r="L229" s="126"/>
      <c r="M229" s="126"/>
      <c r="N229" s="126"/>
      <c r="O229" s="126"/>
      <c r="P229" s="126"/>
      <c r="R229" s="103"/>
      <c r="S229" s="103"/>
      <c r="T229" s="103"/>
      <c r="U229" s="103"/>
      <c r="V229" s="103"/>
      <c r="W229" s="103"/>
      <c r="X229" s="103"/>
      <c r="Y229" s="103"/>
      <c r="Z229" s="103"/>
      <c r="AA229" s="103"/>
      <c r="AB229" s="103"/>
      <c r="AC229" s="103"/>
    </row>
    <row r="230" spans="1:29" s="125" customFormat="1" ht="12.75">
      <c r="A230" s="94"/>
      <c r="B230" s="94"/>
      <c r="E230" s="126"/>
      <c r="F230" s="126"/>
      <c r="G230" s="126"/>
      <c r="H230" s="126"/>
      <c r="I230" s="126"/>
      <c r="J230" s="126"/>
      <c r="K230" s="126"/>
      <c r="L230" s="126"/>
      <c r="M230" s="126"/>
      <c r="N230" s="126"/>
      <c r="O230" s="126"/>
      <c r="P230" s="126"/>
      <c r="R230" s="103"/>
      <c r="S230" s="103"/>
      <c r="T230" s="103"/>
      <c r="U230" s="103"/>
      <c r="V230" s="103"/>
      <c r="W230" s="103"/>
      <c r="X230" s="103"/>
      <c r="Y230" s="103"/>
      <c r="Z230" s="103"/>
      <c r="AA230" s="103"/>
      <c r="AB230" s="103"/>
      <c r="AC230" s="103"/>
    </row>
    <row r="231" spans="1:29" s="125" customFormat="1" ht="12.75">
      <c r="A231" s="94"/>
      <c r="B231" s="94"/>
      <c r="E231" s="126"/>
      <c r="F231" s="126"/>
      <c r="G231" s="126"/>
      <c r="H231" s="126"/>
      <c r="I231" s="126"/>
      <c r="J231" s="126"/>
      <c r="K231" s="126"/>
      <c r="L231" s="126"/>
      <c r="M231" s="126"/>
      <c r="N231" s="126"/>
      <c r="O231" s="126"/>
      <c r="P231" s="126"/>
      <c r="R231" s="103"/>
      <c r="S231" s="103"/>
      <c r="T231" s="103"/>
      <c r="U231" s="103"/>
      <c r="V231" s="103"/>
      <c r="W231" s="103"/>
      <c r="X231" s="103"/>
      <c r="Y231" s="103"/>
      <c r="Z231" s="103"/>
      <c r="AA231" s="103"/>
      <c r="AB231" s="103"/>
      <c r="AC231" s="103"/>
    </row>
    <row r="232" spans="1:29" s="125" customFormat="1" ht="12.75">
      <c r="A232" s="94"/>
      <c r="B232" s="94"/>
      <c r="E232" s="126"/>
      <c r="F232" s="126"/>
      <c r="G232" s="126"/>
      <c r="H232" s="126"/>
      <c r="I232" s="126"/>
      <c r="J232" s="126"/>
      <c r="K232" s="126"/>
      <c r="L232" s="126"/>
      <c r="M232" s="126"/>
      <c r="N232" s="126"/>
      <c r="O232" s="126"/>
      <c r="P232" s="126"/>
      <c r="R232" s="103"/>
      <c r="S232" s="103"/>
      <c r="T232" s="103"/>
      <c r="U232" s="103"/>
      <c r="V232" s="103"/>
      <c r="W232" s="103"/>
      <c r="X232" s="103"/>
      <c r="Y232" s="103"/>
      <c r="Z232" s="103"/>
      <c r="AA232" s="103"/>
      <c r="AB232" s="103"/>
      <c r="AC232" s="103"/>
    </row>
    <row r="233" spans="1:29" s="125" customFormat="1" ht="12.75">
      <c r="A233" s="94"/>
      <c r="B233" s="94"/>
      <c r="E233" s="126"/>
      <c r="F233" s="126"/>
      <c r="G233" s="126"/>
      <c r="H233" s="126"/>
      <c r="I233" s="126"/>
      <c r="J233" s="126"/>
      <c r="K233" s="126"/>
      <c r="L233" s="126"/>
      <c r="M233" s="126"/>
      <c r="N233" s="126"/>
      <c r="O233" s="126"/>
      <c r="P233" s="126"/>
      <c r="R233" s="103"/>
      <c r="S233" s="103"/>
      <c r="T233" s="103"/>
      <c r="U233" s="103"/>
      <c r="V233" s="103"/>
      <c r="W233" s="103"/>
      <c r="X233" s="103"/>
      <c r="Y233" s="103"/>
      <c r="Z233" s="103"/>
      <c r="AA233" s="103"/>
      <c r="AB233" s="103"/>
      <c r="AC233" s="103"/>
    </row>
    <row r="234" spans="1:29" s="125" customFormat="1" ht="12.75">
      <c r="A234" s="94"/>
      <c r="B234" s="94"/>
      <c r="E234" s="126"/>
      <c r="F234" s="126"/>
      <c r="G234" s="126"/>
      <c r="H234" s="126"/>
      <c r="I234" s="126"/>
      <c r="J234" s="126"/>
      <c r="K234" s="126"/>
      <c r="L234" s="126"/>
      <c r="M234" s="126"/>
      <c r="N234" s="126"/>
      <c r="O234" s="126"/>
      <c r="P234" s="126"/>
      <c r="R234" s="103"/>
      <c r="S234" s="103"/>
      <c r="T234" s="103"/>
      <c r="U234" s="103"/>
      <c r="V234" s="103"/>
      <c r="W234" s="103"/>
      <c r="X234" s="103"/>
      <c r="Y234" s="103"/>
      <c r="Z234" s="103"/>
      <c r="AA234" s="103"/>
      <c r="AB234" s="103"/>
      <c r="AC234" s="103"/>
    </row>
    <row r="235" spans="1:29" s="125" customFormat="1" ht="12.75">
      <c r="A235" s="94"/>
      <c r="B235" s="94"/>
      <c r="E235" s="126"/>
      <c r="F235" s="126"/>
      <c r="G235" s="126"/>
      <c r="H235" s="126"/>
      <c r="I235" s="126"/>
      <c r="J235" s="126"/>
      <c r="K235" s="126"/>
      <c r="L235" s="126"/>
      <c r="M235" s="126"/>
      <c r="N235" s="126"/>
      <c r="O235" s="126"/>
      <c r="P235" s="126"/>
      <c r="R235" s="103"/>
      <c r="S235" s="103"/>
      <c r="T235" s="103"/>
      <c r="U235" s="103"/>
      <c r="V235" s="103"/>
      <c r="W235" s="103"/>
      <c r="X235" s="103"/>
      <c r="Y235" s="103"/>
      <c r="Z235" s="103"/>
      <c r="AA235" s="103"/>
      <c r="AB235" s="103"/>
      <c r="AC235" s="103"/>
    </row>
    <row r="236" spans="1:29" s="125" customFormat="1" ht="12.75">
      <c r="A236" s="94"/>
      <c r="B236" s="94"/>
      <c r="E236" s="126"/>
      <c r="F236" s="126"/>
      <c r="G236" s="126"/>
      <c r="H236" s="126"/>
      <c r="I236" s="126"/>
      <c r="J236" s="126"/>
      <c r="K236" s="126"/>
      <c r="L236" s="126"/>
      <c r="M236" s="126"/>
      <c r="N236" s="126"/>
      <c r="O236" s="126"/>
      <c r="P236" s="126"/>
      <c r="R236" s="103"/>
      <c r="S236" s="103"/>
      <c r="T236" s="103"/>
      <c r="U236" s="103"/>
      <c r="V236" s="103"/>
      <c r="W236" s="103"/>
      <c r="X236" s="103"/>
      <c r="Y236" s="103"/>
      <c r="Z236" s="103"/>
      <c r="AA236" s="103"/>
      <c r="AB236" s="103"/>
      <c r="AC236" s="103"/>
    </row>
    <row r="237" spans="1:29" s="125" customFormat="1" ht="12.75">
      <c r="A237" s="94"/>
      <c r="B237" s="94"/>
      <c r="E237" s="126"/>
      <c r="F237" s="126"/>
      <c r="G237" s="126"/>
      <c r="H237" s="126"/>
      <c r="I237" s="126"/>
      <c r="J237" s="126"/>
      <c r="K237" s="126"/>
      <c r="L237" s="126"/>
      <c r="M237" s="126"/>
      <c r="N237" s="126"/>
      <c r="O237" s="126"/>
      <c r="P237" s="126"/>
      <c r="R237" s="103"/>
      <c r="S237" s="103"/>
      <c r="T237" s="103"/>
      <c r="U237" s="103"/>
      <c r="V237" s="103"/>
      <c r="W237" s="103"/>
      <c r="X237" s="103"/>
      <c r="Y237" s="103"/>
      <c r="Z237" s="103"/>
      <c r="AA237" s="103"/>
      <c r="AB237" s="103"/>
      <c r="AC237" s="103"/>
    </row>
    <row r="238" spans="1:29" s="125" customFormat="1" ht="12.75">
      <c r="A238" s="94"/>
      <c r="B238" s="94"/>
      <c r="E238" s="126"/>
      <c r="F238" s="126"/>
      <c r="G238" s="126"/>
      <c r="H238" s="126"/>
      <c r="I238" s="126"/>
      <c r="J238" s="126"/>
      <c r="K238" s="126"/>
      <c r="L238" s="126"/>
      <c r="M238" s="126"/>
      <c r="N238" s="126"/>
      <c r="O238" s="126"/>
      <c r="P238" s="126"/>
      <c r="R238" s="103"/>
      <c r="S238" s="103"/>
      <c r="T238" s="103"/>
      <c r="U238" s="103"/>
      <c r="V238" s="103"/>
      <c r="W238" s="103"/>
      <c r="X238" s="103"/>
      <c r="Y238" s="103"/>
      <c r="Z238" s="103"/>
      <c r="AA238" s="103"/>
      <c r="AB238" s="103"/>
      <c r="AC238" s="103"/>
    </row>
    <row r="239" spans="1:29" s="125" customFormat="1" ht="12.75">
      <c r="A239" s="94"/>
      <c r="B239" s="94"/>
      <c r="E239" s="126"/>
      <c r="F239" s="126"/>
      <c r="G239" s="126"/>
      <c r="H239" s="126"/>
      <c r="I239" s="126"/>
      <c r="J239" s="126"/>
      <c r="K239" s="126"/>
      <c r="L239" s="126"/>
      <c r="M239" s="126"/>
      <c r="N239" s="126"/>
      <c r="O239" s="126"/>
      <c r="P239" s="126"/>
      <c r="R239" s="103"/>
      <c r="S239" s="103"/>
      <c r="T239" s="103"/>
      <c r="U239" s="103"/>
      <c r="V239" s="103"/>
      <c r="W239" s="103"/>
      <c r="X239" s="103"/>
      <c r="Y239" s="103"/>
      <c r="Z239" s="103"/>
      <c r="AA239" s="103"/>
      <c r="AB239" s="103"/>
      <c r="AC239" s="103"/>
    </row>
    <row r="240" spans="1:29" s="125" customFormat="1" ht="12.75">
      <c r="A240" s="94"/>
      <c r="B240" s="94"/>
      <c r="E240" s="126"/>
      <c r="F240" s="126"/>
      <c r="G240" s="126"/>
      <c r="H240" s="126"/>
      <c r="I240" s="126"/>
      <c r="J240" s="126"/>
      <c r="K240" s="126"/>
      <c r="L240" s="126"/>
      <c r="M240" s="126"/>
      <c r="N240" s="126"/>
      <c r="O240" s="126"/>
      <c r="P240" s="126"/>
      <c r="R240" s="103"/>
      <c r="S240" s="103"/>
      <c r="T240" s="103"/>
      <c r="U240" s="103"/>
      <c r="V240" s="103"/>
      <c r="W240" s="103"/>
      <c r="X240" s="103"/>
      <c r="Y240" s="103"/>
      <c r="Z240" s="103"/>
      <c r="AA240" s="103"/>
      <c r="AB240" s="103"/>
      <c r="AC240" s="103"/>
    </row>
    <row r="241" spans="1:29" s="125" customFormat="1" ht="12.75">
      <c r="A241" s="94"/>
      <c r="B241" s="94"/>
      <c r="E241" s="126"/>
      <c r="F241" s="126"/>
      <c r="G241" s="126"/>
      <c r="H241" s="126"/>
      <c r="I241" s="126"/>
      <c r="J241" s="126"/>
      <c r="K241" s="126"/>
      <c r="L241" s="126"/>
      <c r="M241" s="126"/>
      <c r="N241" s="126"/>
      <c r="O241" s="126"/>
      <c r="P241" s="126"/>
      <c r="R241" s="103"/>
      <c r="S241" s="103"/>
      <c r="T241" s="103"/>
      <c r="U241" s="103"/>
      <c r="V241" s="103"/>
      <c r="W241" s="103"/>
      <c r="X241" s="103"/>
      <c r="Y241" s="103"/>
      <c r="Z241" s="103"/>
      <c r="AA241" s="103"/>
      <c r="AB241" s="103"/>
      <c r="AC241" s="103"/>
    </row>
    <row r="242" spans="1:29" s="125" customFormat="1" ht="12.75">
      <c r="A242" s="94"/>
      <c r="B242" s="94"/>
      <c r="E242" s="126"/>
      <c r="F242" s="126"/>
      <c r="G242" s="126"/>
      <c r="H242" s="126"/>
      <c r="I242" s="126"/>
      <c r="J242" s="126"/>
      <c r="K242" s="126"/>
      <c r="L242" s="126"/>
      <c r="M242" s="126"/>
      <c r="N242" s="126"/>
      <c r="O242" s="126"/>
      <c r="P242" s="126"/>
      <c r="R242" s="103"/>
      <c r="S242" s="103"/>
      <c r="T242" s="103"/>
      <c r="U242" s="103"/>
      <c r="V242" s="103"/>
      <c r="W242" s="103"/>
      <c r="X242" s="103"/>
      <c r="Y242" s="103"/>
      <c r="Z242" s="103"/>
      <c r="AA242" s="103"/>
      <c r="AB242" s="103"/>
      <c r="AC242" s="103"/>
    </row>
    <row r="243" spans="1:29" s="125" customFormat="1" ht="12.75">
      <c r="A243" s="94"/>
      <c r="B243" s="94"/>
      <c r="E243" s="126"/>
      <c r="F243" s="126"/>
      <c r="G243" s="126"/>
      <c r="H243" s="126"/>
      <c r="I243" s="126"/>
      <c r="J243" s="126"/>
      <c r="K243" s="126"/>
      <c r="L243" s="126"/>
      <c r="M243" s="126"/>
      <c r="N243" s="126"/>
      <c r="O243" s="126"/>
      <c r="P243" s="126"/>
      <c r="R243" s="103"/>
      <c r="S243" s="103"/>
      <c r="T243" s="103"/>
      <c r="U243" s="103"/>
      <c r="V243" s="103"/>
      <c r="W243" s="103"/>
      <c r="X243" s="103"/>
      <c r="Y243" s="103"/>
      <c r="Z243" s="103"/>
      <c r="AA243" s="103"/>
      <c r="AB243" s="103"/>
      <c r="AC243" s="103"/>
    </row>
    <row r="244" spans="1:29" s="125" customFormat="1" ht="12.75">
      <c r="A244" s="94"/>
      <c r="B244" s="94"/>
      <c r="E244" s="126"/>
      <c r="F244" s="126"/>
      <c r="G244" s="126"/>
      <c r="H244" s="126"/>
      <c r="I244" s="126"/>
      <c r="J244" s="126"/>
      <c r="K244" s="126"/>
      <c r="L244" s="126"/>
      <c r="M244" s="126"/>
      <c r="N244" s="126"/>
      <c r="O244" s="126"/>
      <c r="P244" s="126"/>
      <c r="R244" s="103"/>
      <c r="S244" s="103"/>
      <c r="T244" s="103"/>
      <c r="U244" s="103"/>
      <c r="V244" s="103"/>
      <c r="W244" s="103"/>
      <c r="X244" s="103"/>
      <c r="Y244" s="103"/>
      <c r="Z244" s="103"/>
      <c r="AA244" s="103"/>
      <c r="AB244" s="103"/>
      <c r="AC244" s="103"/>
    </row>
    <row r="245" spans="1:29" s="125" customFormat="1" ht="12.75">
      <c r="A245" s="94"/>
      <c r="B245" s="94"/>
      <c r="E245" s="126"/>
      <c r="F245" s="126"/>
      <c r="G245" s="126"/>
      <c r="H245" s="126"/>
      <c r="I245" s="126"/>
      <c r="J245" s="126"/>
      <c r="K245" s="126"/>
      <c r="L245" s="126"/>
      <c r="M245" s="126"/>
      <c r="N245" s="126"/>
      <c r="O245" s="126"/>
      <c r="P245" s="126"/>
      <c r="R245" s="103"/>
      <c r="S245" s="103"/>
      <c r="T245" s="103"/>
      <c r="U245" s="103"/>
      <c r="V245" s="103"/>
      <c r="W245" s="103"/>
      <c r="X245" s="103"/>
      <c r="Y245" s="103"/>
      <c r="Z245" s="103"/>
      <c r="AA245" s="103"/>
      <c r="AB245" s="103"/>
      <c r="AC245" s="103"/>
    </row>
    <row r="246" spans="1:29" s="125" customFormat="1" ht="12.75">
      <c r="A246" s="94"/>
      <c r="B246" s="94"/>
      <c r="E246" s="126"/>
      <c r="F246" s="126"/>
      <c r="G246" s="126"/>
      <c r="H246" s="126"/>
      <c r="I246" s="126"/>
      <c r="J246" s="126"/>
      <c r="K246" s="126"/>
      <c r="L246" s="126"/>
      <c r="M246" s="126"/>
      <c r="N246" s="126"/>
      <c r="O246" s="126"/>
      <c r="P246" s="126"/>
      <c r="R246" s="103"/>
      <c r="S246" s="103"/>
      <c r="T246" s="103"/>
      <c r="U246" s="103"/>
      <c r="V246" s="103"/>
      <c r="W246" s="103"/>
      <c r="X246" s="103"/>
      <c r="Y246" s="103"/>
      <c r="Z246" s="103"/>
      <c r="AA246" s="103"/>
      <c r="AB246" s="103"/>
      <c r="AC246" s="103"/>
    </row>
    <row r="247" spans="1:29" s="125" customFormat="1" ht="12.75">
      <c r="A247" s="94"/>
      <c r="B247" s="94"/>
      <c r="E247" s="126"/>
      <c r="F247" s="126"/>
      <c r="G247" s="126"/>
      <c r="H247" s="126"/>
      <c r="I247" s="126"/>
      <c r="J247" s="126"/>
      <c r="K247" s="126"/>
      <c r="L247" s="126"/>
      <c r="M247" s="126"/>
      <c r="N247" s="126"/>
      <c r="O247" s="126"/>
      <c r="P247" s="126"/>
      <c r="R247" s="103"/>
      <c r="S247" s="103"/>
      <c r="T247" s="103"/>
      <c r="U247" s="103"/>
      <c r="V247" s="103"/>
      <c r="W247" s="103"/>
      <c r="X247" s="103"/>
      <c r="Y247" s="103"/>
      <c r="Z247" s="103"/>
      <c r="AA247" s="103"/>
      <c r="AB247" s="103"/>
      <c r="AC247" s="103"/>
    </row>
    <row r="248" spans="1:29" s="125" customFormat="1" ht="12.75">
      <c r="A248" s="94"/>
      <c r="B248" s="94"/>
      <c r="E248" s="126"/>
      <c r="F248" s="126"/>
      <c r="G248" s="126"/>
      <c r="H248" s="126"/>
      <c r="I248" s="126"/>
      <c r="J248" s="126"/>
      <c r="K248" s="126"/>
      <c r="L248" s="126"/>
      <c r="M248" s="126"/>
      <c r="N248" s="126"/>
      <c r="O248" s="126"/>
      <c r="P248" s="126"/>
      <c r="R248" s="103"/>
      <c r="S248" s="103"/>
      <c r="T248" s="103"/>
      <c r="U248" s="103"/>
      <c r="V248" s="103"/>
      <c r="W248" s="103"/>
      <c r="X248" s="103"/>
      <c r="Y248" s="103"/>
      <c r="Z248" s="103"/>
      <c r="AA248" s="103"/>
      <c r="AB248" s="103"/>
      <c r="AC248" s="103"/>
    </row>
    <row r="249" spans="1:29" s="125" customFormat="1" ht="12.75">
      <c r="A249" s="94"/>
      <c r="B249" s="94"/>
      <c r="E249" s="126"/>
      <c r="F249" s="126"/>
      <c r="G249" s="126"/>
      <c r="H249" s="126"/>
      <c r="I249" s="126"/>
      <c r="J249" s="126"/>
      <c r="K249" s="126"/>
      <c r="L249" s="126"/>
      <c r="M249" s="126"/>
      <c r="N249" s="126"/>
      <c r="O249" s="126"/>
      <c r="P249" s="126"/>
      <c r="R249" s="103"/>
      <c r="S249" s="103"/>
      <c r="T249" s="103"/>
      <c r="U249" s="103"/>
      <c r="V249" s="103"/>
      <c r="W249" s="103"/>
      <c r="X249" s="103"/>
      <c r="Y249" s="103"/>
      <c r="Z249" s="103"/>
      <c r="AA249" s="103"/>
      <c r="AB249" s="103"/>
      <c r="AC249" s="103"/>
    </row>
    <row r="250" spans="1:29" s="125" customFormat="1" ht="12.75">
      <c r="A250" s="94"/>
      <c r="B250" s="94"/>
      <c r="E250" s="126"/>
      <c r="F250" s="126"/>
      <c r="G250" s="126"/>
      <c r="H250" s="126"/>
      <c r="I250" s="126"/>
      <c r="J250" s="126"/>
      <c r="K250" s="126"/>
      <c r="L250" s="126"/>
      <c r="M250" s="126"/>
      <c r="N250" s="126"/>
      <c r="O250" s="126"/>
      <c r="P250" s="126"/>
      <c r="R250" s="103"/>
      <c r="S250" s="103"/>
      <c r="T250" s="103"/>
      <c r="U250" s="103"/>
      <c r="V250" s="103"/>
      <c r="W250" s="103"/>
      <c r="X250" s="103"/>
      <c r="Y250" s="103"/>
      <c r="Z250" s="103"/>
      <c r="AA250" s="103"/>
      <c r="AB250" s="103"/>
      <c r="AC250" s="103"/>
    </row>
    <row r="251" spans="1:29" s="125" customFormat="1" ht="12.75">
      <c r="A251" s="94"/>
      <c r="B251" s="94"/>
      <c r="E251" s="126"/>
      <c r="F251" s="126"/>
      <c r="G251" s="126"/>
      <c r="H251" s="126"/>
      <c r="I251" s="126"/>
      <c r="J251" s="126"/>
      <c r="K251" s="126"/>
      <c r="L251" s="126"/>
      <c r="M251" s="126"/>
      <c r="N251" s="126"/>
      <c r="O251" s="126"/>
      <c r="P251" s="126"/>
      <c r="R251" s="103"/>
      <c r="S251" s="103"/>
      <c r="T251" s="103"/>
      <c r="U251" s="103"/>
      <c r="V251" s="103"/>
      <c r="W251" s="103"/>
      <c r="X251" s="103"/>
      <c r="Y251" s="103"/>
      <c r="Z251" s="103"/>
      <c r="AA251" s="103"/>
      <c r="AB251" s="103"/>
      <c r="AC251" s="103"/>
    </row>
    <row r="252" spans="1:29" s="125" customFormat="1" ht="12.75">
      <c r="A252" s="94"/>
      <c r="B252" s="94"/>
      <c r="E252" s="126"/>
      <c r="F252" s="126"/>
      <c r="G252" s="126"/>
      <c r="H252" s="126"/>
      <c r="I252" s="126"/>
      <c r="J252" s="126"/>
      <c r="K252" s="126"/>
      <c r="L252" s="126"/>
      <c r="M252" s="126"/>
      <c r="N252" s="126"/>
      <c r="O252" s="126"/>
      <c r="P252" s="126"/>
      <c r="R252" s="103"/>
      <c r="S252" s="103"/>
      <c r="T252" s="103"/>
      <c r="U252" s="103"/>
      <c r="V252" s="103"/>
      <c r="W252" s="103"/>
      <c r="X252" s="103"/>
      <c r="Y252" s="103"/>
      <c r="Z252" s="103"/>
      <c r="AA252" s="103"/>
      <c r="AB252" s="103"/>
      <c r="AC252" s="103"/>
    </row>
    <row r="253" spans="1:29" s="125" customFormat="1" ht="12.75">
      <c r="A253" s="94"/>
      <c r="B253" s="94"/>
      <c r="E253" s="126"/>
      <c r="F253" s="126"/>
      <c r="G253" s="126"/>
      <c r="H253" s="126"/>
      <c r="I253" s="126"/>
      <c r="J253" s="126"/>
      <c r="K253" s="126"/>
      <c r="L253" s="126"/>
      <c r="M253" s="126"/>
      <c r="N253" s="126"/>
      <c r="O253" s="126"/>
      <c r="P253" s="126"/>
      <c r="R253" s="103"/>
      <c r="S253" s="103"/>
      <c r="T253" s="103"/>
      <c r="U253" s="103"/>
      <c r="V253" s="103"/>
      <c r="W253" s="103"/>
      <c r="X253" s="103"/>
      <c r="Y253" s="103"/>
      <c r="Z253" s="103"/>
      <c r="AA253" s="103"/>
      <c r="AB253" s="103"/>
      <c r="AC253" s="103"/>
    </row>
    <row r="254" spans="1:29" s="125" customFormat="1" ht="12.75">
      <c r="A254" s="94"/>
      <c r="B254" s="94"/>
      <c r="E254" s="126"/>
      <c r="F254" s="126"/>
      <c r="G254" s="126"/>
      <c r="H254" s="126"/>
      <c r="I254" s="126"/>
      <c r="J254" s="126"/>
      <c r="K254" s="126"/>
      <c r="L254" s="126"/>
      <c r="M254" s="126"/>
      <c r="N254" s="126"/>
      <c r="O254" s="126"/>
      <c r="P254" s="126"/>
      <c r="R254" s="103"/>
      <c r="S254" s="103"/>
      <c r="T254" s="103"/>
      <c r="U254" s="103"/>
      <c r="V254" s="103"/>
      <c r="W254" s="103"/>
      <c r="X254" s="103"/>
      <c r="Y254" s="103"/>
      <c r="Z254" s="103"/>
      <c r="AA254" s="103"/>
      <c r="AB254" s="103"/>
      <c r="AC254" s="103"/>
    </row>
    <row r="255" spans="1:29" s="125" customFormat="1" ht="12.75">
      <c r="A255" s="94"/>
      <c r="B255" s="94"/>
      <c r="E255" s="126"/>
      <c r="F255" s="126"/>
      <c r="G255" s="126"/>
      <c r="H255" s="126"/>
      <c r="I255" s="126"/>
      <c r="J255" s="126"/>
      <c r="K255" s="126"/>
      <c r="L255" s="126"/>
      <c r="M255" s="126"/>
      <c r="N255" s="126"/>
      <c r="O255" s="126"/>
      <c r="P255" s="126"/>
      <c r="R255" s="103"/>
      <c r="S255" s="103"/>
      <c r="T255" s="103"/>
      <c r="U255" s="103"/>
      <c r="V255" s="103"/>
      <c r="W255" s="103"/>
      <c r="X255" s="103"/>
      <c r="Y255" s="103"/>
      <c r="Z255" s="103"/>
      <c r="AA255" s="103"/>
      <c r="AB255" s="103"/>
      <c r="AC255" s="103"/>
    </row>
    <row r="256" spans="1:29" s="125" customFormat="1" ht="12.75">
      <c r="A256" s="94"/>
      <c r="B256" s="94"/>
      <c r="E256" s="126"/>
      <c r="F256" s="126"/>
      <c r="G256" s="126"/>
      <c r="H256" s="126"/>
      <c r="I256" s="126"/>
      <c r="J256" s="126"/>
      <c r="K256" s="126"/>
      <c r="L256" s="126"/>
      <c r="M256" s="126"/>
      <c r="N256" s="126"/>
      <c r="O256" s="126"/>
      <c r="P256" s="126"/>
      <c r="R256" s="103"/>
      <c r="S256" s="103"/>
      <c r="T256" s="103"/>
      <c r="U256" s="103"/>
      <c r="V256" s="103"/>
      <c r="W256" s="103"/>
      <c r="X256" s="103"/>
      <c r="Y256" s="103"/>
      <c r="Z256" s="103"/>
      <c r="AA256" s="103"/>
      <c r="AB256" s="103"/>
      <c r="AC256" s="103"/>
    </row>
    <row r="257" spans="1:29" s="125" customFormat="1" ht="12.75">
      <c r="A257" s="94"/>
      <c r="B257" s="94"/>
      <c r="E257" s="126"/>
      <c r="F257" s="126"/>
      <c r="G257" s="126"/>
      <c r="H257" s="126"/>
      <c r="I257" s="126"/>
      <c r="J257" s="126"/>
      <c r="K257" s="126"/>
      <c r="L257" s="126"/>
      <c r="M257" s="126"/>
      <c r="N257" s="126"/>
      <c r="O257" s="126"/>
      <c r="P257" s="126"/>
      <c r="R257" s="103"/>
      <c r="S257" s="103"/>
      <c r="T257" s="103"/>
      <c r="U257" s="103"/>
      <c r="V257" s="103"/>
      <c r="W257" s="103"/>
      <c r="X257" s="103"/>
      <c r="Y257" s="103"/>
      <c r="Z257" s="103"/>
      <c r="AA257" s="103"/>
      <c r="AB257" s="103"/>
      <c r="AC257" s="103"/>
    </row>
    <row r="258" spans="1:29" s="125" customFormat="1" ht="12.75">
      <c r="A258" s="94"/>
      <c r="B258" s="94"/>
      <c r="E258" s="126"/>
      <c r="F258" s="126"/>
      <c r="G258" s="126"/>
      <c r="H258" s="126"/>
      <c r="I258" s="126"/>
      <c r="J258" s="126"/>
      <c r="K258" s="126"/>
      <c r="L258" s="126"/>
      <c r="M258" s="126"/>
      <c r="N258" s="126"/>
      <c r="O258" s="126"/>
      <c r="P258" s="126"/>
      <c r="R258" s="103"/>
      <c r="S258" s="103"/>
      <c r="T258" s="103"/>
      <c r="U258" s="103"/>
      <c r="V258" s="103"/>
      <c r="W258" s="103"/>
      <c r="X258" s="103"/>
      <c r="Y258" s="103"/>
      <c r="Z258" s="103"/>
      <c r="AA258" s="103"/>
      <c r="AB258" s="103"/>
      <c r="AC258" s="103"/>
    </row>
    <row r="259" spans="1:29" s="125" customFormat="1" ht="12.75">
      <c r="A259" s="94"/>
      <c r="B259" s="94"/>
      <c r="E259" s="126"/>
      <c r="F259" s="126"/>
      <c r="G259" s="126"/>
      <c r="H259" s="126"/>
      <c r="I259" s="126"/>
      <c r="J259" s="126"/>
      <c r="K259" s="126"/>
      <c r="L259" s="126"/>
      <c r="M259" s="126"/>
      <c r="N259" s="126"/>
      <c r="O259" s="126"/>
      <c r="P259" s="126"/>
      <c r="R259" s="103"/>
      <c r="S259" s="103"/>
      <c r="T259" s="103"/>
      <c r="U259" s="103"/>
      <c r="V259" s="103"/>
      <c r="W259" s="103"/>
      <c r="X259" s="103"/>
      <c r="Y259" s="103"/>
      <c r="Z259" s="103"/>
      <c r="AA259" s="103"/>
      <c r="AB259" s="103"/>
      <c r="AC259" s="103"/>
    </row>
    <row r="260" spans="1:29" s="125" customFormat="1" ht="12.75">
      <c r="A260" s="94"/>
      <c r="B260" s="94"/>
      <c r="E260" s="126"/>
      <c r="F260" s="126"/>
      <c r="G260" s="126"/>
      <c r="H260" s="126"/>
      <c r="I260" s="126"/>
      <c r="J260" s="126"/>
      <c r="K260" s="126"/>
      <c r="L260" s="126"/>
      <c r="M260" s="126"/>
      <c r="N260" s="126"/>
      <c r="O260" s="126"/>
      <c r="P260" s="126"/>
      <c r="R260" s="103"/>
      <c r="S260" s="103"/>
      <c r="T260" s="103"/>
      <c r="U260" s="103"/>
      <c r="V260" s="103"/>
      <c r="W260" s="103"/>
      <c r="X260" s="103"/>
      <c r="Y260" s="103"/>
      <c r="Z260" s="103"/>
      <c r="AA260" s="103"/>
      <c r="AB260" s="103"/>
      <c r="AC260" s="103"/>
    </row>
    <row r="261" spans="1:29" s="125" customFormat="1" ht="12.75">
      <c r="A261" s="94"/>
      <c r="B261" s="94"/>
      <c r="E261" s="126"/>
      <c r="F261" s="126"/>
      <c r="G261" s="126"/>
      <c r="H261" s="126"/>
      <c r="I261" s="126"/>
      <c r="J261" s="126"/>
      <c r="K261" s="126"/>
      <c r="L261" s="126"/>
      <c r="M261" s="126"/>
      <c r="N261" s="126"/>
      <c r="O261" s="126"/>
      <c r="P261" s="126"/>
      <c r="R261" s="103"/>
      <c r="S261" s="103"/>
      <c r="T261" s="103"/>
      <c r="U261" s="103"/>
      <c r="V261" s="103"/>
      <c r="W261" s="103"/>
      <c r="X261" s="103"/>
      <c r="Y261" s="103"/>
      <c r="Z261" s="103"/>
      <c r="AA261" s="103"/>
      <c r="AB261" s="103"/>
      <c r="AC261" s="103"/>
    </row>
    <row r="262" spans="1:29" s="125" customFormat="1" ht="12.75">
      <c r="A262" s="94"/>
      <c r="B262" s="94"/>
      <c r="E262" s="126"/>
      <c r="F262" s="126"/>
      <c r="G262" s="126"/>
      <c r="H262" s="126"/>
      <c r="I262" s="126"/>
      <c r="J262" s="126"/>
      <c r="K262" s="126"/>
      <c r="L262" s="126"/>
      <c r="M262" s="126"/>
      <c r="N262" s="126"/>
      <c r="O262" s="126"/>
      <c r="P262" s="126"/>
      <c r="R262" s="103"/>
      <c r="S262" s="103"/>
      <c r="T262" s="103"/>
      <c r="U262" s="103"/>
      <c r="V262" s="103"/>
      <c r="W262" s="103"/>
      <c r="X262" s="103"/>
      <c r="Y262" s="103"/>
      <c r="Z262" s="103"/>
      <c r="AA262" s="103"/>
      <c r="AB262" s="103"/>
      <c r="AC262" s="103"/>
    </row>
    <row r="263" spans="1:29" s="125" customFormat="1" ht="12.75">
      <c r="A263" s="94"/>
      <c r="B263" s="94"/>
      <c r="E263" s="126"/>
      <c r="F263" s="126"/>
      <c r="G263" s="126"/>
      <c r="H263" s="126"/>
      <c r="I263" s="126"/>
      <c r="J263" s="126"/>
      <c r="K263" s="126"/>
      <c r="L263" s="126"/>
      <c r="M263" s="126"/>
      <c r="N263" s="126"/>
      <c r="O263" s="126"/>
      <c r="P263" s="126"/>
      <c r="R263" s="103"/>
      <c r="S263" s="103"/>
      <c r="T263" s="103"/>
      <c r="U263" s="103"/>
      <c r="V263" s="103"/>
      <c r="W263" s="103"/>
      <c r="X263" s="103"/>
      <c r="Y263" s="103"/>
      <c r="Z263" s="103"/>
      <c r="AA263" s="103"/>
      <c r="AB263" s="103"/>
      <c r="AC263" s="103"/>
    </row>
    <row r="264" spans="1:29" s="125" customFormat="1" ht="12.75">
      <c r="A264" s="94"/>
      <c r="B264" s="94"/>
      <c r="E264" s="126"/>
      <c r="F264" s="126"/>
      <c r="G264" s="126"/>
      <c r="H264" s="126"/>
      <c r="I264" s="126"/>
      <c r="J264" s="126"/>
      <c r="K264" s="126"/>
      <c r="L264" s="126"/>
      <c r="M264" s="126"/>
      <c r="N264" s="126"/>
      <c r="O264" s="126"/>
      <c r="P264" s="126"/>
      <c r="R264" s="103"/>
      <c r="S264" s="103"/>
      <c r="T264" s="103"/>
      <c r="U264" s="103"/>
      <c r="V264" s="103"/>
      <c r="W264" s="103"/>
      <c r="X264" s="103"/>
      <c r="Y264" s="103"/>
      <c r="Z264" s="103"/>
      <c r="AA264" s="103"/>
      <c r="AB264" s="103"/>
      <c r="AC264" s="103"/>
    </row>
    <row r="265" spans="1:29" s="125" customFormat="1" ht="12.75">
      <c r="A265" s="94"/>
      <c r="B265" s="94"/>
      <c r="E265" s="126"/>
      <c r="F265" s="126"/>
      <c r="G265" s="126"/>
      <c r="H265" s="126"/>
      <c r="I265" s="126"/>
      <c r="J265" s="126"/>
      <c r="K265" s="126"/>
      <c r="L265" s="126"/>
      <c r="M265" s="126"/>
      <c r="N265" s="126"/>
      <c r="O265" s="126"/>
      <c r="P265" s="126"/>
      <c r="R265" s="103"/>
      <c r="S265" s="103"/>
      <c r="T265" s="103"/>
      <c r="U265" s="103"/>
      <c r="V265" s="103"/>
      <c r="W265" s="103"/>
      <c r="X265" s="103"/>
      <c r="Y265" s="103"/>
      <c r="Z265" s="103"/>
      <c r="AA265" s="103"/>
      <c r="AB265" s="103"/>
      <c r="AC265" s="103"/>
    </row>
    <row r="266" spans="1:29" s="125" customFormat="1" ht="12.75">
      <c r="A266" s="94"/>
      <c r="B266" s="94"/>
      <c r="E266" s="126"/>
      <c r="F266" s="126"/>
      <c r="G266" s="126"/>
      <c r="H266" s="126"/>
      <c r="I266" s="126"/>
      <c r="J266" s="126"/>
      <c r="K266" s="126"/>
      <c r="L266" s="126"/>
      <c r="M266" s="126"/>
      <c r="N266" s="126"/>
      <c r="O266" s="126"/>
      <c r="P266" s="126"/>
      <c r="R266" s="103"/>
      <c r="S266" s="103"/>
      <c r="T266" s="103"/>
      <c r="U266" s="103"/>
      <c r="V266" s="103"/>
      <c r="W266" s="103"/>
      <c r="X266" s="103"/>
      <c r="Y266" s="103"/>
      <c r="Z266" s="103"/>
      <c r="AA266" s="103"/>
      <c r="AB266" s="103"/>
      <c r="AC266" s="103"/>
    </row>
    <row r="267" spans="1:29" s="125" customFormat="1" ht="12.75">
      <c r="A267" s="94"/>
      <c r="B267" s="94"/>
      <c r="E267" s="126"/>
      <c r="F267" s="126"/>
      <c r="G267" s="126"/>
      <c r="H267" s="126"/>
      <c r="I267" s="126"/>
      <c r="J267" s="126"/>
      <c r="K267" s="126"/>
      <c r="L267" s="126"/>
      <c r="M267" s="126"/>
      <c r="N267" s="126"/>
      <c r="O267" s="126"/>
      <c r="P267" s="126"/>
      <c r="R267" s="103"/>
      <c r="S267" s="103"/>
      <c r="T267" s="103"/>
      <c r="U267" s="103"/>
      <c r="V267" s="103"/>
      <c r="W267" s="103"/>
      <c r="X267" s="103"/>
      <c r="Y267" s="103"/>
      <c r="Z267" s="103"/>
      <c r="AA267" s="103"/>
      <c r="AB267" s="103"/>
      <c r="AC267" s="103"/>
    </row>
    <row r="268" spans="1:29" s="125" customFormat="1" ht="12.75">
      <c r="A268" s="94"/>
      <c r="B268" s="94"/>
      <c r="E268" s="126"/>
      <c r="F268" s="126"/>
      <c r="G268" s="126"/>
      <c r="H268" s="126"/>
      <c r="I268" s="126"/>
      <c r="J268" s="126"/>
      <c r="K268" s="126"/>
      <c r="L268" s="126"/>
      <c r="M268" s="126"/>
      <c r="N268" s="126"/>
      <c r="O268" s="126"/>
      <c r="P268" s="126"/>
      <c r="R268" s="103"/>
      <c r="S268" s="103"/>
      <c r="T268" s="103"/>
      <c r="U268" s="103"/>
      <c r="V268" s="103"/>
      <c r="W268" s="103"/>
      <c r="X268" s="103"/>
      <c r="Y268" s="103"/>
      <c r="Z268" s="103"/>
      <c r="AA268" s="103"/>
      <c r="AB268" s="103"/>
      <c r="AC268" s="103"/>
    </row>
    <row r="269" spans="1:29" s="125" customFormat="1" ht="12.75">
      <c r="A269" s="94"/>
      <c r="B269" s="94"/>
      <c r="E269" s="126"/>
      <c r="F269" s="126"/>
      <c r="G269" s="126"/>
      <c r="H269" s="126"/>
      <c r="I269" s="126"/>
      <c r="J269" s="126"/>
      <c r="K269" s="126"/>
      <c r="L269" s="126"/>
      <c r="M269" s="126"/>
      <c r="N269" s="126"/>
      <c r="O269" s="126"/>
      <c r="P269" s="126"/>
      <c r="R269" s="103"/>
      <c r="S269" s="103"/>
      <c r="T269" s="103"/>
      <c r="U269" s="103"/>
      <c r="V269" s="103"/>
      <c r="W269" s="103"/>
      <c r="X269" s="103"/>
      <c r="Y269" s="103"/>
      <c r="Z269" s="103"/>
      <c r="AA269" s="103"/>
      <c r="AB269" s="103"/>
      <c r="AC269" s="103"/>
    </row>
    <row r="270" spans="1:29" s="125" customFormat="1" ht="12.75">
      <c r="A270" s="94"/>
      <c r="B270" s="94"/>
      <c r="E270" s="126"/>
      <c r="F270" s="126"/>
      <c r="G270" s="126"/>
      <c r="H270" s="126"/>
      <c r="I270" s="126"/>
      <c r="J270" s="126"/>
      <c r="K270" s="126"/>
      <c r="L270" s="126"/>
      <c r="M270" s="126"/>
      <c r="N270" s="126"/>
      <c r="O270" s="126"/>
      <c r="P270" s="126"/>
      <c r="R270" s="103"/>
      <c r="S270" s="103"/>
      <c r="T270" s="103"/>
      <c r="U270" s="103"/>
      <c r="V270" s="103"/>
      <c r="W270" s="103"/>
      <c r="X270" s="103"/>
      <c r="Y270" s="103"/>
      <c r="Z270" s="103"/>
      <c r="AA270" s="103"/>
      <c r="AB270" s="103"/>
      <c r="AC270" s="103"/>
    </row>
    <row r="271" spans="1:29" s="125" customFormat="1" ht="12.75">
      <c r="A271" s="94"/>
      <c r="B271" s="94"/>
      <c r="E271" s="126"/>
      <c r="F271" s="126"/>
      <c r="G271" s="126"/>
      <c r="H271" s="126"/>
      <c r="I271" s="126"/>
      <c r="J271" s="126"/>
      <c r="K271" s="126"/>
      <c r="L271" s="126"/>
      <c r="M271" s="126"/>
      <c r="N271" s="126"/>
      <c r="O271" s="126"/>
      <c r="P271" s="126"/>
      <c r="R271" s="103"/>
      <c r="S271" s="103"/>
      <c r="T271" s="103"/>
      <c r="U271" s="103"/>
      <c r="V271" s="103"/>
      <c r="W271" s="103"/>
      <c r="X271" s="103"/>
      <c r="Y271" s="103"/>
      <c r="Z271" s="103"/>
      <c r="AA271" s="103"/>
      <c r="AB271" s="103"/>
      <c r="AC271" s="103"/>
    </row>
    <row r="272" spans="1:29" s="125" customFormat="1" ht="12.75">
      <c r="A272" s="94"/>
      <c r="B272" s="94"/>
      <c r="E272" s="126"/>
      <c r="F272" s="126"/>
      <c r="G272" s="126"/>
      <c r="H272" s="126"/>
      <c r="I272" s="126"/>
      <c r="J272" s="126"/>
      <c r="K272" s="126"/>
      <c r="L272" s="126"/>
      <c r="M272" s="126"/>
      <c r="N272" s="126"/>
      <c r="O272" s="126"/>
      <c r="P272" s="126"/>
      <c r="R272" s="103"/>
      <c r="S272" s="103"/>
      <c r="T272" s="103"/>
      <c r="U272" s="103"/>
      <c r="V272" s="103"/>
      <c r="W272" s="103"/>
      <c r="X272" s="103"/>
      <c r="Y272" s="103"/>
      <c r="Z272" s="103"/>
      <c r="AA272" s="103"/>
      <c r="AB272" s="103"/>
      <c r="AC272" s="103"/>
    </row>
    <row r="273" spans="1:29" s="125" customFormat="1" ht="12.75">
      <c r="A273" s="94"/>
      <c r="B273" s="94"/>
      <c r="E273" s="126"/>
      <c r="F273" s="126"/>
      <c r="G273" s="126"/>
      <c r="H273" s="126"/>
      <c r="I273" s="126"/>
      <c r="J273" s="126"/>
      <c r="K273" s="126"/>
      <c r="L273" s="126"/>
      <c r="M273" s="126"/>
      <c r="N273" s="126"/>
      <c r="O273" s="126"/>
      <c r="P273" s="126"/>
      <c r="R273" s="103"/>
      <c r="S273" s="103"/>
      <c r="T273" s="103"/>
      <c r="U273" s="103"/>
      <c r="V273" s="103"/>
      <c r="W273" s="103"/>
      <c r="X273" s="103"/>
      <c r="Y273" s="103"/>
      <c r="Z273" s="103"/>
      <c r="AA273" s="103"/>
      <c r="AB273" s="103"/>
      <c r="AC273" s="103"/>
    </row>
    <row r="274" spans="1:29" s="125" customFormat="1" ht="12.75">
      <c r="A274" s="94"/>
      <c r="B274" s="94"/>
      <c r="E274" s="126"/>
      <c r="F274" s="126"/>
      <c r="G274" s="126"/>
      <c r="H274" s="126"/>
      <c r="I274" s="126"/>
      <c r="J274" s="126"/>
      <c r="K274" s="126"/>
      <c r="L274" s="126"/>
      <c r="M274" s="126"/>
      <c r="N274" s="126"/>
      <c r="O274" s="126"/>
      <c r="P274" s="126"/>
      <c r="R274" s="103"/>
      <c r="S274" s="103"/>
      <c r="T274" s="103"/>
      <c r="U274" s="103"/>
      <c r="V274" s="103"/>
      <c r="W274" s="103"/>
      <c r="X274" s="103"/>
      <c r="Y274" s="103"/>
      <c r="Z274" s="103"/>
      <c r="AA274" s="103"/>
      <c r="AB274" s="103"/>
      <c r="AC274" s="103"/>
    </row>
    <row r="275" spans="1:29" s="125" customFormat="1" ht="12.75">
      <c r="A275" s="94"/>
      <c r="B275" s="94"/>
      <c r="E275" s="126"/>
      <c r="F275" s="126"/>
      <c r="G275" s="126"/>
      <c r="H275" s="126"/>
      <c r="I275" s="126"/>
      <c r="J275" s="126"/>
      <c r="K275" s="126"/>
      <c r="L275" s="126"/>
      <c r="M275" s="126"/>
      <c r="N275" s="126"/>
      <c r="O275" s="126"/>
      <c r="P275" s="126"/>
      <c r="R275" s="103"/>
      <c r="S275" s="103"/>
      <c r="T275" s="103"/>
      <c r="U275" s="103"/>
      <c r="V275" s="103"/>
      <c r="W275" s="103"/>
      <c r="X275" s="103"/>
      <c r="Y275" s="103"/>
      <c r="Z275" s="103"/>
      <c r="AA275" s="103"/>
      <c r="AB275" s="103"/>
      <c r="AC275" s="103"/>
    </row>
    <row r="276" spans="1:29" s="125" customFormat="1" ht="12.75">
      <c r="A276" s="94"/>
      <c r="B276" s="94"/>
      <c r="E276" s="126"/>
      <c r="F276" s="126"/>
      <c r="G276" s="126"/>
      <c r="H276" s="126"/>
      <c r="I276" s="126"/>
      <c r="J276" s="126"/>
      <c r="K276" s="126"/>
      <c r="L276" s="126"/>
      <c r="M276" s="126"/>
      <c r="N276" s="126"/>
      <c r="O276" s="126"/>
      <c r="P276" s="126"/>
      <c r="R276" s="103"/>
      <c r="S276" s="103"/>
      <c r="T276" s="103"/>
      <c r="U276" s="103"/>
      <c r="V276" s="103"/>
      <c r="W276" s="103"/>
      <c r="X276" s="103"/>
      <c r="Y276" s="103"/>
      <c r="Z276" s="103"/>
      <c r="AA276" s="103"/>
      <c r="AB276" s="103"/>
      <c r="AC276" s="103"/>
    </row>
    <row r="277" spans="1:29" s="125" customFormat="1" ht="12.75">
      <c r="A277" s="94"/>
      <c r="B277" s="94"/>
      <c r="E277" s="126"/>
      <c r="F277" s="126"/>
      <c r="G277" s="126"/>
      <c r="H277" s="126"/>
      <c r="I277" s="126"/>
      <c r="J277" s="126"/>
      <c r="K277" s="126"/>
      <c r="L277" s="126"/>
      <c r="M277" s="126"/>
      <c r="N277" s="126"/>
      <c r="O277" s="126"/>
      <c r="P277" s="126"/>
      <c r="R277" s="103"/>
      <c r="S277" s="103"/>
      <c r="T277" s="103"/>
      <c r="U277" s="103"/>
      <c r="V277" s="103"/>
      <c r="W277" s="103"/>
      <c r="X277" s="103"/>
      <c r="Y277" s="103"/>
      <c r="Z277" s="103"/>
      <c r="AA277" s="103"/>
      <c r="AB277" s="103"/>
      <c r="AC277" s="103"/>
    </row>
    <row r="278" spans="1:29" s="125" customFormat="1" ht="12.75">
      <c r="A278" s="94"/>
      <c r="B278" s="94"/>
      <c r="E278" s="126"/>
      <c r="F278" s="126"/>
      <c r="G278" s="126"/>
      <c r="H278" s="126"/>
      <c r="I278" s="126"/>
      <c r="J278" s="126"/>
      <c r="K278" s="126"/>
      <c r="L278" s="126"/>
      <c r="M278" s="126"/>
      <c r="N278" s="126"/>
      <c r="O278" s="126"/>
      <c r="P278" s="126"/>
      <c r="R278" s="103"/>
      <c r="S278" s="103"/>
      <c r="T278" s="103"/>
      <c r="U278" s="103"/>
      <c r="V278" s="103"/>
      <c r="W278" s="103"/>
      <c r="X278" s="103"/>
      <c r="Y278" s="103"/>
      <c r="Z278" s="103"/>
      <c r="AA278" s="103"/>
      <c r="AB278" s="103"/>
      <c r="AC278" s="103"/>
    </row>
    <row r="279" spans="1:29" s="125" customFormat="1" ht="12.75">
      <c r="A279" s="94"/>
      <c r="B279" s="94"/>
      <c r="E279" s="126"/>
      <c r="F279" s="126"/>
      <c r="G279" s="126"/>
      <c r="H279" s="126"/>
      <c r="I279" s="126"/>
      <c r="J279" s="126"/>
      <c r="K279" s="126"/>
      <c r="L279" s="126"/>
      <c r="M279" s="126"/>
      <c r="N279" s="126"/>
      <c r="O279" s="126"/>
      <c r="P279" s="126"/>
      <c r="R279" s="103"/>
      <c r="S279" s="103"/>
      <c r="T279" s="103"/>
      <c r="U279" s="103"/>
      <c r="V279" s="103"/>
      <c r="W279" s="103"/>
      <c r="X279" s="103"/>
      <c r="Y279" s="103"/>
      <c r="Z279" s="103"/>
      <c r="AA279" s="103"/>
      <c r="AB279" s="103"/>
      <c r="AC279" s="103"/>
    </row>
    <row r="280" spans="1:29" s="125" customFormat="1" ht="12.75">
      <c r="A280" s="94"/>
      <c r="B280" s="94"/>
      <c r="E280" s="126"/>
      <c r="F280" s="126"/>
      <c r="G280" s="126"/>
      <c r="H280" s="126"/>
      <c r="I280" s="126"/>
      <c r="J280" s="126"/>
      <c r="K280" s="126"/>
      <c r="L280" s="126"/>
      <c r="M280" s="126"/>
      <c r="N280" s="126"/>
      <c r="O280" s="126"/>
      <c r="P280" s="126"/>
      <c r="R280" s="103"/>
      <c r="S280" s="103"/>
      <c r="T280" s="103"/>
      <c r="U280" s="103"/>
      <c r="V280" s="103"/>
      <c r="W280" s="103"/>
      <c r="X280" s="103"/>
      <c r="Y280" s="103"/>
      <c r="Z280" s="103"/>
      <c r="AA280" s="103"/>
      <c r="AB280" s="103"/>
      <c r="AC280" s="103"/>
    </row>
    <row r="281" spans="1:29" s="125" customFormat="1" ht="12.75">
      <c r="A281" s="94"/>
      <c r="B281" s="94"/>
      <c r="E281" s="126"/>
      <c r="F281" s="126"/>
      <c r="G281" s="126"/>
      <c r="H281" s="126"/>
      <c r="I281" s="126"/>
      <c r="J281" s="126"/>
      <c r="K281" s="126"/>
      <c r="L281" s="126"/>
      <c r="M281" s="126"/>
      <c r="N281" s="126"/>
      <c r="O281" s="126"/>
      <c r="P281" s="126"/>
      <c r="R281" s="103"/>
      <c r="S281" s="103"/>
      <c r="T281" s="103"/>
      <c r="U281" s="103"/>
      <c r="V281" s="103"/>
      <c r="W281" s="103"/>
      <c r="X281" s="103"/>
      <c r="Y281" s="103"/>
      <c r="Z281" s="103"/>
      <c r="AA281" s="103"/>
      <c r="AB281" s="103"/>
      <c r="AC281" s="103"/>
    </row>
    <row r="282" spans="1:29" s="125" customFormat="1" ht="12.75">
      <c r="A282" s="94"/>
      <c r="B282" s="94"/>
      <c r="E282" s="126"/>
      <c r="F282" s="126"/>
      <c r="G282" s="126"/>
      <c r="H282" s="126"/>
      <c r="I282" s="126"/>
      <c r="J282" s="126"/>
      <c r="K282" s="126"/>
      <c r="L282" s="126"/>
      <c r="M282" s="126"/>
      <c r="N282" s="126"/>
      <c r="O282" s="126"/>
      <c r="P282" s="126"/>
      <c r="R282" s="103"/>
      <c r="S282" s="103"/>
      <c r="T282" s="103"/>
      <c r="U282" s="103"/>
      <c r="V282" s="103"/>
      <c r="W282" s="103"/>
      <c r="X282" s="103"/>
      <c r="Y282" s="103"/>
      <c r="Z282" s="103"/>
      <c r="AA282" s="103"/>
      <c r="AB282" s="103"/>
      <c r="AC282" s="103"/>
    </row>
    <row r="283" spans="1:29" s="125" customFormat="1" ht="12.75">
      <c r="A283" s="94"/>
      <c r="B283" s="94"/>
      <c r="E283" s="126"/>
      <c r="F283" s="126"/>
      <c r="G283" s="126"/>
      <c r="H283" s="126"/>
      <c r="I283" s="126"/>
      <c r="J283" s="126"/>
      <c r="K283" s="126"/>
      <c r="L283" s="126"/>
      <c r="M283" s="126"/>
      <c r="N283" s="126"/>
      <c r="O283" s="126"/>
      <c r="P283" s="126"/>
      <c r="R283" s="103"/>
      <c r="S283" s="103"/>
      <c r="T283" s="103"/>
      <c r="U283" s="103"/>
      <c r="V283" s="103"/>
      <c r="W283" s="103"/>
      <c r="X283" s="103"/>
      <c r="Y283" s="103"/>
      <c r="Z283" s="103"/>
      <c r="AA283" s="103"/>
      <c r="AB283" s="103"/>
      <c r="AC283" s="103"/>
    </row>
    <row r="284" spans="1:29" s="125" customFormat="1" ht="12.75">
      <c r="A284" s="94"/>
      <c r="B284" s="94"/>
      <c r="E284" s="126"/>
      <c r="F284" s="126"/>
      <c r="G284" s="126"/>
      <c r="H284" s="126"/>
      <c r="I284" s="126"/>
      <c r="J284" s="126"/>
      <c r="K284" s="126"/>
      <c r="L284" s="126"/>
      <c r="M284" s="126"/>
      <c r="N284" s="126"/>
      <c r="O284" s="126"/>
      <c r="P284" s="126"/>
      <c r="R284" s="103"/>
      <c r="S284" s="103"/>
      <c r="T284" s="103"/>
      <c r="U284" s="103"/>
      <c r="V284" s="103"/>
      <c r="W284" s="103"/>
      <c r="X284" s="103"/>
      <c r="Y284" s="103"/>
      <c r="Z284" s="103"/>
      <c r="AA284" s="103"/>
      <c r="AB284" s="103"/>
      <c r="AC284" s="103"/>
    </row>
    <row r="285" spans="1:29" s="125" customFormat="1" ht="12.75">
      <c r="A285" s="94"/>
      <c r="B285" s="94"/>
      <c r="E285" s="126"/>
      <c r="F285" s="126"/>
      <c r="G285" s="126"/>
      <c r="H285" s="126"/>
      <c r="I285" s="126"/>
      <c r="J285" s="126"/>
      <c r="K285" s="126"/>
      <c r="L285" s="126"/>
      <c r="M285" s="126"/>
      <c r="N285" s="126"/>
      <c r="O285" s="126"/>
      <c r="P285" s="126"/>
      <c r="R285" s="103"/>
      <c r="S285" s="103"/>
      <c r="T285" s="103"/>
      <c r="U285" s="103"/>
      <c r="V285" s="103"/>
      <c r="W285" s="103"/>
      <c r="X285" s="103"/>
      <c r="Y285" s="103"/>
      <c r="Z285" s="103"/>
      <c r="AA285" s="103"/>
      <c r="AB285" s="103"/>
      <c r="AC285" s="103"/>
    </row>
    <row r="286" spans="1:29" s="125" customFormat="1" ht="12.75">
      <c r="A286" s="94"/>
      <c r="B286" s="94"/>
      <c r="E286" s="126"/>
      <c r="F286" s="126"/>
      <c r="G286" s="126"/>
      <c r="H286" s="126"/>
      <c r="I286" s="126"/>
      <c r="J286" s="126"/>
      <c r="K286" s="126"/>
      <c r="L286" s="126"/>
      <c r="M286" s="126"/>
      <c r="N286" s="126"/>
      <c r="O286" s="126"/>
      <c r="P286" s="126"/>
      <c r="R286" s="103"/>
      <c r="S286" s="103"/>
      <c r="T286" s="103"/>
      <c r="U286" s="103"/>
      <c r="V286" s="103"/>
      <c r="W286" s="103"/>
      <c r="X286" s="103"/>
      <c r="Y286" s="103"/>
      <c r="Z286" s="103"/>
      <c r="AA286" s="103"/>
      <c r="AB286" s="103"/>
      <c r="AC286" s="103"/>
    </row>
    <row r="287" spans="1:29" s="125" customFormat="1" ht="12.75">
      <c r="A287" s="94"/>
      <c r="B287" s="94"/>
      <c r="E287" s="126"/>
      <c r="F287" s="126"/>
      <c r="G287" s="126"/>
      <c r="H287" s="126"/>
      <c r="I287" s="126"/>
      <c r="J287" s="126"/>
      <c r="K287" s="126"/>
      <c r="L287" s="126"/>
      <c r="M287" s="126"/>
      <c r="N287" s="126"/>
      <c r="O287" s="126"/>
      <c r="P287" s="126"/>
      <c r="R287" s="103"/>
      <c r="S287" s="103"/>
      <c r="T287" s="103"/>
      <c r="U287" s="103"/>
      <c r="V287" s="103"/>
      <c r="W287" s="103"/>
      <c r="X287" s="103"/>
      <c r="Y287" s="103"/>
      <c r="Z287" s="103"/>
      <c r="AA287" s="103"/>
      <c r="AB287" s="103"/>
      <c r="AC287" s="103"/>
    </row>
    <row r="288" spans="1:29" s="125" customFormat="1" ht="12.75">
      <c r="A288" s="94"/>
      <c r="B288" s="94"/>
      <c r="E288" s="126"/>
      <c r="F288" s="126"/>
      <c r="G288" s="126"/>
      <c r="H288" s="126"/>
      <c r="I288" s="126"/>
      <c r="J288" s="126"/>
      <c r="K288" s="126"/>
      <c r="L288" s="126"/>
      <c r="M288" s="126"/>
      <c r="N288" s="126"/>
      <c r="O288" s="126"/>
      <c r="P288" s="126"/>
      <c r="R288" s="103"/>
      <c r="S288" s="103"/>
      <c r="T288" s="103"/>
      <c r="U288" s="103"/>
      <c r="V288" s="103"/>
      <c r="W288" s="103"/>
      <c r="X288" s="103"/>
      <c r="Y288" s="103"/>
      <c r="Z288" s="103"/>
      <c r="AA288" s="103"/>
      <c r="AB288" s="103"/>
      <c r="AC288" s="103"/>
    </row>
    <row r="289" spans="1:29" s="125" customFormat="1" ht="12.75">
      <c r="A289" s="94"/>
      <c r="B289" s="94"/>
      <c r="E289" s="126"/>
      <c r="F289" s="126"/>
      <c r="G289" s="126"/>
      <c r="H289" s="126"/>
      <c r="I289" s="126"/>
      <c r="J289" s="126"/>
      <c r="K289" s="126"/>
      <c r="L289" s="126"/>
      <c r="M289" s="126"/>
      <c r="N289" s="126"/>
      <c r="O289" s="126"/>
      <c r="P289" s="126"/>
      <c r="R289" s="103"/>
      <c r="S289" s="103"/>
      <c r="T289" s="103"/>
      <c r="U289" s="103"/>
      <c r="V289" s="103"/>
      <c r="W289" s="103"/>
      <c r="X289" s="103"/>
      <c r="Y289" s="103"/>
      <c r="Z289" s="103"/>
      <c r="AA289" s="103"/>
      <c r="AB289" s="103"/>
      <c r="AC289" s="103"/>
    </row>
    <row r="290" spans="1:29" s="125" customFormat="1" ht="12.75">
      <c r="A290" s="94"/>
      <c r="B290" s="94"/>
      <c r="E290" s="126"/>
      <c r="F290" s="126"/>
      <c r="G290" s="126"/>
      <c r="H290" s="126"/>
      <c r="I290" s="126"/>
      <c r="J290" s="126"/>
      <c r="K290" s="126"/>
      <c r="L290" s="126"/>
      <c r="M290" s="126"/>
      <c r="N290" s="126"/>
      <c r="O290" s="126"/>
      <c r="P290" s="126"/>
      <c r="R290" s="103"/>
      <c r="S290" s="103"/>
      <c r="T290" s="103"/>
      <c r="U290" s="103"/>
      <c r="V290" s="103"/>
      <c r="W290" s="103"/>
      <c r="X290" s="103"/>
      <c r="Y290" s="103"/>
      <c r="Z290" s="103"/>
      <c r="AA290" s="103"/>
      <c r="AB290" s="103"/>
      <c r="AC290" s="103"/>
    </row>
    <row r="291" spans="1:29" s="125" customFormat="1" ht="12.75">
      <c r="A291" s="94"/>
      <c r="B291" s="94"/>
      <c r="E291" s="126"/>
      <c r="F291" s="126"/>
      <c r="G291" s="126"/>
      <c r="H291" s="126"/>
      <c r="I291" s="126"/>
      <c r="J291" s="126"/>
      <c r="K291" s="126"/>
      <c r="L291" s="126"/>
      <c r="M291" s="126"/>
      <c r="N291" s="126"/>
      <c r="O291" s="126"/>
      <c r="P291" s="126"/>
      <c r="R291" s="103"/>
      <c r="S291" s="103"/>
      <c r="T291" s="103"/>
      <c r="U291" s="103"/>
      <c r="V291" s="103"/>
      <c r="W291" s="103"/>
      <c r="X291" s="103"/>
      <c r="Y291" s="103"/>
      <c r="Z291" s="103"/>
      <c r="AA291" s="103"/>
      <c r="AB291" s="103"/>
      <c r="AC291" s="103"/>
    </row>
    <row r="292" spans="1:29" s="125" customFormat="1" ht="12.75">
      <c r="A292" s="94"/>
      <c r="B292" s="94"/>
      <c r="E292" s="126"/>
      <c r="F292" s="126"/>
      <c r="G292" s="126"/>
      <c r="H292" s="126"/>
      <c r="I292" s="126"/>
      <c r="J292" s="126"/>
      <c r="K292" s="126"/>
      <c r="L292" s="126"/>
      <c r="M292" s="126"/>
      <c r="N292" s="126"/>
      <c r="O292" s="126"/>
      <c r="P292" s="126"/>
      <c r="R292" s="103"/>
      <c r="S292" s="103"/>
      <c r="T292" s="103"/>
      <c r="U292" s="103"/>
      <c r="V292" s="103"/>
      <c r="W292" s="103"/>
      <c r="X292" s="103"/>
      <c r="Y292" s="103"/>
      <c r="Z292" s="103"/>
      <c r="AA292" s="103"/>
      <c r="AB292" s="103"/>
      <c r="AC292" s="103"/>
    </row>
    <row r="293" spans="1:29" s="125" customFormat="1" ht="12.75">
      <c r="A293" s="94"/>
      <c r="B293" s="94"/>
      <c r="E293" s="126"/>
      <c r="F293" s="126"/>
      <c r="G293" s="126"/>
      <c r="H293" s="126"/>
      <c r="I293" s="126"/>
      <c r="J293" s="126"/>
      <c r="K293" s="126"/>
      <c r="L293" s="126"/>
      <c r="M293" s="126"/>
      <c r="N293" s="126"/>
      <c r="O293" s="126"/>
      <c r="P293" s="126"/>
      <c r="R293" s="103"/>
      <c r="S293" s="103"/>
      <c r="T293" s="103"/>
      <c r="U293" s="103"/>
      <c r="V293" s="103"/>
      <c r="W293" s="103"/>
      <c r="X293" s="103"/>
      <c r="Y293" s="103"/>
      <c r="Z293" s="103"/>
      <c r="AA293" s="103"/>
      <c r="AB293" s="103"/>
      <c r="AC293" s="103"/>
    </row>
    <row r="294" spans="1:29" s="125" customFormat="1" ht="12.75">
      <c r="A294" s="94"/>
      <c r="B294" s="94"/>
      <c r="E294" s="126"/>
      <c r="F294" s="126"/>
      <c r="G294" s="126"/>
      <c r="H294" s="126"/>
      <c r="I294" s="126"/>
      <c r="J294" s="126"/>
      <c r="K294" s="126"/>
      <c r="L294" s="126"/>
      <c r="M294" s="126"/>
      <c r="N294" s="126"/>
      <c r="O294" s="126"/>
      <c r="P294" s="126"/>
      <c r="R294" s="103"/>
      <c r="S294" s="103"/>
      <c r="T294" s="103"/>
      <c r="U294" s="103"/>
      <c r="V294" s="103"/>
      <c r="W294" s="103"/>
      <c r="X294" s="103"/>
      <c r="Y294" s="103"/>
      <c r="Z294" s="103"/>
      <c r="AA294" s="103"/>
      <c r="AB294" s="103"/>
      <c r="AC294" s="103"/>
    </row>
    <row r="295" spans="1:29" s="125" customFormat="1" ht="12.75">
      <c r="A295" s="94"/>
      <c r="B295" s="94"/>
      <c r="E295" s="126"/>
      <c r="F295" s="126"/>
      <c r="G295" s="126"/>
      <c r="H295" s="126"/>
      <c r="I295" s="126"/>
      <c r="J295" s="126"/>
      <c r="K295" s="126"/>
      <c r="L295" s="126"/>
      <c r="M295" s="126"/>
      <c r="N295" s="126"/>
      <c r="O295" s="126"/>
      <c r="P295" s="126"/>
      <c r="R295" s="103"/>
      <c r="S295" s="103"/>
      <c r="T295" s="103"/>
      <c r="U295" s="103"/>
      <c r="V295" s="103"/>
      <c r="W295" s="103"/>
      <c r="X295" s="103"/>
      <c r="Y295" s="103"/>
      <c r="Z295" s="103"/>
      <c r="AA295" s="103"/>
      <c r="AB295" s="103"/>
      <c r="AC295" s="103"/>
    </row>
    <row r="296" spans="1:29" s="125" customFormat="1" ht="12.75">
      <c r="A296" s="94"/>
      <c r="B296" s="94"/>
      <c r="E296" s="126"/>
      <c r="F296" s="126"/>
      <c r="G296" s="126"/>
      <c r="H296" s="126"/>
      <c r="I296" s="126"/>
      <c r="J296" s="126"/>
      <c r="K296" s="126"/>
      <c r="L296" s="126"/>
      <c r="M296" s="126"/>
      <c r="N296" s="126"/>
      <c r="O296" s="126"/>
      <c r="P296" s="126"/>
      <c r="R296" s="103"/>
      <c r="S296" s="103"/>
      <c r="T296" s="103"/>
      <c r="U296" s="103"/>
      <c r="V296" s="103"/>
      <c r="W296" s="103"/>
      <c r="X296" s="103"/>
      <c r="Y296" s="103"/>
      <c r="Z296" s="103"/>
      <c r="AA296" s="103"/>
      <c r="AB296" s="103"/>
      <c r="AC296" s="103"/>
    </row>
    <row r="297" spans="1:29" s="125" customFormat="1" ht="12.75">
      <c r="A297" s="94"/>
      <c r="B297" s="94"/>
      <c r="E297" s="126"/>
      <c r="F297" s="126"/>
      <c r="G297" s="126"/>
      <c r="H297" s="126"/>
      <c r="I297" s="126"/>
      <c r="J297" s="126"/>
      <c r="K297" s="126"/>
      <c r="L297" s="126"/>
      <c r="M297" s="126"/>
      <c r="N297" s="126"/>
      <c r="O297" s="126"/>
      <c r="P297" s="126"/>
      <c r="R297" s="103"/>
      <c r="S297" s="103"/>
      <c r="T297" s="103"/>
      <c r="U297" s="103"/>
      <c r="V297" s="103"/>
      <c r="W297" s="103"/>
      <c r="X297" s="103"/>
      <c r="Y297" s="103"/>
      <c r="Z297" s="103"/>
      <c r="AA297" s="103"/>
      <c r="AB297" s="103"/>
      <c r="AC297" s="103"/>
    </row>
    <row r="298" spans="1:29" s="125" customFormat="1" ht="12.75">
      <c r="A298" s="94"/>
      <c r="B298" s="94"/>
      <c r="E298" s="126"/>
      <c r="F298" s="126"/>
      <c r="G298" s="126"/>
      <c r="H298" s="126"/>
      <c r="I298" s="126"/>
      <c r="J298" s="126"/>
      <c r="K298" s="126"/>
      <c r="L298" s="126"/>
      <c r="M298" s="126"/>
      <c r="N298" s="126"/>
      <c r="O298" s="126"/>
      <c r="P298" s="126"/>
      <c r="R298" s="103"/>
      <c r="S298" s="103"/>
      <c r="T298" s="103"/>
      <c r="U298" s="103"/>
      <c r="V298" s="103"/>
      <c r="W298" s="103"/>
      <c r="X298" s="103"/>
      <c r="Y298" s="103"/>
      <c r="Z298" s="103"/>
      <c r="AA298" s="103"/>
      <c r="AB298" s="103"/>
      <c r="AC298" s="103"/>
    </row>
    <row r="299" spans="1:29" s="125" customFormat="1" ht="12.75">
      <c r="A299" s="94"/>
      <c r="B299" s="94"/>
      <c r="E299" s="126"/>
      <c r="F299" s="126"/>
      <c r="G299" s="126"/>
      <c r="H299" s="126"/>
      <c r="I299" s="126"/>
      <c r="J299" s="126"/>
      <c r="K299" s="126"/>
      <c r="L299" s="126"/>
      <c r="M299" s="126"/>
      <c r="N299" s="126"/>
      <c r="O299" s="126"/>
      <c r="P299" s="126"/>
      <c r="R299" s="103"/>
      <c r="S299" s="103"/>
      <c r="T299" s="103"/>
      <c r="U299" s="103"/>
      <c r="V299" s="103"/>
      <c r="W299" s="103"/>
      <c r="X299" s="103"/>
      <c r="Y299" s="103"/>
      <c r="Z299" s="103"/>
      <c r="AA299" s="103"/>
      <c r="AB299" s="103"/>
      <c r="AC299" s="103"/>
    </row>
    <row r="300" spans="1:29" s="125" customFormat="1" ht="12.75">
      <c r="A300" s="94"/>
      <c r="B300" s="94"/>
      <c r="E300" s="126"/>
      <c r="F300" s="126"/>
      <c r="G300" s="126"/>
      <c r="H300" s="126"/>
      <c r="I300" s="126"/>
      <c r="J300" s="126"/>
      <c r="K300" s="126"/>
      <c r="L300" s="126"/>
      <c r="M300" s="126"/>
      <c r="N300" s="126"/>
      <c r="O300" s="126"/>
      <c r="P300" s="126"/>
      <c r="R300" s="103"/>
      <c r="S300" s="103"/>
      <c r="T300" s="103"/>
      <c r="U300" s="103"/>
      <c r="V300" s="103"/>
      <c r="W300" s="103"/>
      <c r="X300" s="103"/>
      <c r="Y300" s="103"/>
      <c r="Z300" s="103"/>
      <c r="AA300" s="103"/>
      <c r="AB300" s="103"/>
      <c r="AC300" s="103"/>
    </row>
    <row r="301" spans="1:29" s="125" customFormat="1" ht="12.75">
      <c r="A301" s="94"/>
      <c r="B301" s="94"/>
      <c r="E301" s="126"/>
      <c r="F301" s="126"/>
      <c r="G301" s="126"/>
      <c r="H301" s="126"/>
      <c r="I301" s="126"/>
      <c r="J301" s="126"/>
      <c r="K301" s="126"/>
      <c r="L301" s="126"/>
      <c r="M301" s="126"/>
      <c r="N301" s="126"/>
      <c r="O301" s="126"/>
      <c r="P301" s="126"/>
      <c r="R301" s="103"/>
      <c r="S301" s="103"/>
      <c r="T301" s="103"/>
      <c r="U301" s="103"/>
      <c r="V301" s="103"/>
      <c r="W301" s="103"/>
      <c r="X301" s="103"/>
      <c r="Y301" s="103"/>
      <c r="Z301" s="103"/>
      <c r="AA301" s="103"/>
      <c r="AB301" s="103"/>
      <c r="AC301" s="103"/>
    </row>
    <row r="302" spans="1:29" s="125" customFormat="1" ht="12.75">
      <c r="A302" s="94"/>
      <c r="B302" s="94"/>
      <c r="E302" s="126"/>
      <c r="F302" s="126"/>
      <c r="G302" s="126"/>
      <c r="H302" s="126"/>
      <c r="I302" s="126"/>
      <c r="J302" s="126"/>
      <c r="K302" s="126"/>
      <c r="L302" s="126"/>
      <c r="M302" s="126"/>
      <c r="N302" s="126"/>
      <c r="O302" s="126"/>
      <c r="P302" s="126"/>
      <c r="R302" s="103"/>
      <c r="S302" s="103"/>
      <c r="T302" s="103"/>
      <c r="U302" s="103"/>
      <c r="V302" s="103"/>
      <c r="W302" s="103"/>
      <c r="X302" s="103"/>
      <c r="Y302" s="103"/>
      <c r="Z302" s="103"/>
      <c r="AA302" s="103"/>
      <c r="AB302" s="103"/>
      <c r="AC302" s="103"/>
    </row>
    <row r="303" spans="1:29" s="125" customFormat="1" ht="12.75">
      <c r="A303" s="94"/>
      <c r="B303" s="94"/>
      <c r="E303" s="126"/>
      <c r="F303" s="126"/>
      <c r="G303" s="126"/>
      <c r="H303" s="126"/>
      <c r="I303" s="126"/>
      <c r="J303" s="126"/>
      <c r="K303" s="126"/>
      <c r="L303" s="126"/>
      <c r="M303" s="126"/>
      <c r="N303" s="126"/>
      <c r="O303" s="126"/>
      <c r="P303" s="126"/>
      <c r="R303" s="103"/>
      <c r="S303" s="103"/>
      <c r="T303" s="103"/>
      <c r="U303" s="103"/>
      <c r="V303" s="103"/>
      <c r="W303" s="103"/>
      <c r="X303" s="103"/>
      <c r="Y303" s="103"/>
      <c r="Z303" s="103"/>
      <c r="AA303" s="103"/>
      <c r="AB303" s="103"/>
      <c r="AC303" s="103"/>
    </row>
    <row r="304" spans="1:29" s="125" customFormat="1" ht="12.75">
      <c r="A304" s="94"/>
      <c r="B304" s="94"/>
      <c r="E304" s="126"/>
      <c r="F304" s="126"/>
      <c r="G304" s="126"/>
      <c r="H304" s="126"/>
      <c r="I304" s="126"/>
      <c r="J304" s="126"/>
      <c r="K304" s="126"/>
      <c r="L304" s="126"/>
      <c r="M304" s="126"/>
      <c r="N304" s="126"/>
      <c r="O304" s="126"/>
      <c r="P304" s="126"/>
      <c r="R304" s="103"/>
      <c r="S304" s="103"/>
      <c r="T304" s="103"/>
      <c r="U304" s="103"/>
      <c r="V304" s="103"/>
      <c r="W304" s="103"/>
      <c r="X304" s="103"/>
      <c r="Y304" s="103"/>
      <c r="Z304" s="103"/>
      <c r="AA304" s="103"/>
      <c r="AB304" s="103"/>
      <c r="AC304" s="103"/>
    </row>
    <row r="305" spans="1:29" s="125" customFormat="1" ht="12.75">
      <c r="A305" s="94"/>
      <c r="B305" s="94"/>
      <c r="E305" s="126"/>
      <c r="F305" s="126"/>
      <c r="G305" s="126"/>
      <c r="H305" s="126"/>
      <c r="I305" s="126"/>
      <c r="J305" s="126"/>
      <c r="K305" s="126"/>
      <c r="L305" s="126"/>
      <c r="M305" s="126"/>
      <c r="N305" s="126"/>
      <c r="O305" s="126"/>
      <c r="P305" s="126"/>
      <c r="R305" s="103"/>
      <c r="S305" s="103"/>
      <c r="T305" s="103"/>
      <c r="U305" s="103"/>
      <c r="V305" s="103"/>
      <c r="W305" s="103"/>
      <c r="X305" s="103"/>
      <c r="Y305" s="103"/>
      <c r="Z305" s="103"/>
      <c r="AA305" s="103"/>
      <c r="AB305" s="103"/>
      <c r="AC305" s="103"/>
    </row>
    <row r="306" spans="1:29" s="125" customFormat="1" ht="12.75">
      <c r="A306" s="94"/>
      <c r="B306" s="94"/>
      <c r="E306" s="126"/>
      <c r="F306" s="126"/>
      <c r="G306" s="126"/>
      <c r="H306" s="126"/>
      <c r="I306" s="126"/>
      <c r="J306" s="126"/>
      <c r="K306" s="126"/>
      <c r="L306" s="126"/>
      <c r="M306" s="126"/>
      <c r="N306" s="126"/>
      <c r="O306" s="126"/>
      <c r="P306" s="126"/>
      <c r="R306" s="103"/>
      <c r="S306" s="103"/>
      <c r="T306" s="103"/>
      <c r="U306" s="103"/>
      <c r="V306" s="103"/>
      <c r="W306" s="103"/>
      <c r="X306" s="103"/>
      <c r="Y306" s="103"/>
      <c r="Z306" s="103"/>
      <c r="AA306" s="103"/>
      <c r="AB306" s="103"/>
      <c r="AC306" s="103"/>
    </row>
    <row r="307" spans="1:29" s="125" customFormat="1" ht="12.75">
      <c r="A307" s="94"/>
      <c r="B307" s="94"/>
      <c r="E307" s="126"/>
      <c r="F307" s="126"/>
      <c r="G307" s="126"/>
      <c r="H307" s="126"/>
      <c r="I307" s="126"/>
      <c r="J307" s="126"/>
      <c r="K307" s="126"/>
      <c r="L307" s="126"/>
      <c r="M307" s="126"/>
      <c r="N307" s="126"/>
      <c r="O307" s="126"/>
      <c r="P307" s="126"/>
      <c r="R307" s="103"/>
      <c r="S307" s="103"/>
      <c r="T307" s="103"/>
      <c r="U307" s="103"/>
      <c r="V307" s="103"/>
      <c r="W307" s="103"/>
      <c r="X307" s="103"/>
      <c r="Y307" s="103"/>
      <c r="Z307" s="103"/>
      <c r="AA307" s="103"/>
      <c r="AB307" s="103"/>
      <c r="AC307" s="103"/>
    </row>
    <row r="308" spans="1:29" s="125" customFormat="1" ht="12.75">
      <c r="A308" s="94"/>
      <c r="B308" s="94"/>
      <c r="E308" s="126"/>
      <c r="F308" s="126"/>
      <c r="G308" s="126"/>
      <c r="H308" s="126"/>
      <c r="I308" s="126"/>
      <c r="J308" s="126"/>
      <c r="K308" s="126"/>
      <c r="L308" s="126"/>
      <c r="M308" s="126"/>
      <c r="N308" s="126"/>
      <c r="O308" s="126"/>
      <c r="P308" s="126"/>
      <c r="R308" s="103"/>
      <c r="S308" s="103"/>
      <c r="T308" s="103"/>
      <c r="U308" s="103"/>
      <c r="V308" s="103"/>
      <c r="W308" s="103"/>
      <c r="X308" s="103"/>
      <c r="Y308" s="103"/>
      <c r="Z308" s="103"/>
      <c r="AA308" s="103"/>
      <c r="AB308" s="103"/>
      <c r="AC308" s="103"/>
    </row>
    <row r="309" spans="1:29" s="125" customFormat="1" ht="12.75">
      <c r="A309" s="94"/>
      <c r="B309" s="94"/>
      <c r="E309" s="126"/>
      <c r="F309" s="126"/>
      <c r="G309" s="126"/>
      <c r="H309" s="126"/>
      <c r="I309" s="126"/>
      <c r="J309" s="126"/>
      <c r="K309" s="126"/>
      <c r="L309" s="126"/>
      <c r="M309" s="126"/>
      <c r="N309" s="126"/>
      <c r="O309" s="126"/>
      <c r="P309" s="126"/>
      <c r="R309" s="103"/>
      <c r="S309" s="103"/>
      <c r="T309" s="103"/>
      <c r="U309" s="103"/>
      <c r="V309" s="103"/>
      <c r="W309" s="103"/>
      <c r="X309" s="103"/>
      <c r="Y309" s="103"/>
      <c r="Z309" s="103"/>
      <c r="AA309" s="103"/>
      <c r="AB309" s="103"/>
      <c r="AC309" s="103"/>
    </row>
    <row r="310" spans="1:29" s="125" customFormat="1" ht="12.75">
      <c r="A310" s="94"/>
      <c r="B310" s="94"/>
      <c r="E310" s="126"/>
      <c r="F310" s="126"/>
      <c r="G310" s="126"/>
      <c r="H310" s="126"/>
      <c r="I310" s="126"/>
      <c r="J310" s="126"/>
      <c r="K310" s="126"/>
      <c r="L310" s="126"/>
      <c r="M310" s="126"/>
      <c r="N310" s="126"/>
      <c r="O310" s="126"/>
      <c r="P310" s="126"/>
      <c r="R310" s="103"/>
      <c r="S310" s="103"/>
      <c r="T310" s="103"/>
      <c r="U310" s="103"/>
      <c r="V310" s="103"/>
      <c r="W310" s="103"/>
      <c r="X310" s="103"/>
      <c r="Y310" s="103"/>
      <c r="Z310" s="103"/>
      <c r="AA310" s="103"/>
      <c r="AB310" s="103"/>
      <c r="AC310" s="103"/>
    </row>
    <row r="311" spans="1:29" s="125" customFormat="1" ht="12.75">
      <c r="A311" s="94"/>
      <c r="B311" s="94"/>
      <c r="E311" s="126"/>
      <c r="F311" s="126"/>
      <c r="G311" s="126"/>
      <c r="H311" s="126"/>
      <c r="I311" s="126"/>
      <c r="J311" s="126"/>
      <c r="K311" s="126"/>
      <c r="L311" s="126"/>
      <c r="M311" s="126"/>
      <c r="N311" s="126"/>
      <c r="O311" s="126"/>
      <c r="P311" s="126"/>
      <c r="R311" s="103"/>
      <c r="S311" s="103"/>
      <c r="T311" s="103"/>
      <c r="U311" s="103"/>
      <c r="V311" s="103"/>
      <c r="W311" s="103"/>
      <c r="X311" s="103"/>
      <c r="Y311" s="103"/>
      <c r="Z311" s="103"/>
      <c r="AA311" s="103"/>
      <c r="AB311" s="103"/>
      <c r="AC311" s="103"/>
    </row>
    <row r="312" spans="1:29" s="125" customFormat="1" ht="12.75">
      <c r="A312" s="94"/>
      <c r="B312" s="94"/>
      <c r="E312" s="126"/>
      <c r="F312" s="126"/>
      <c r="G312" s="126"/>
      <c r="H312" s="126"/>
      <c r="I312" s="126"/>
      <c r="J312" s="126"/>
      <c r="K312" s="126"/>
      <c r="L312" s="126"/>
      <c r="M312" s="126"/>
      <c r="N312" s="126"/>
      <c r="O312" s="126"/>
      <c r="P312" s="126"/>
      <c r="R312" s="103"/>
      <c r="S312" s="103"/>
      <c r="T312" s="103"/>
      <c r="U312" s="103"/>
      <c r="V312" s="103"/>
      <c r="W312" s="103"/>
      <c r="X312" s="103"/>
      <c r="Y312" s="103"/>
      <c r="Z312" s="103"/>
      <c r="AA312" s="103"/>
      <c r="AB312" s="103"/>
      <c r="AC312" s="103"/>
    </row>
    <row r="313" spans="1:29" s="125" customFormat="1" ht="12.75">
      <c r="A313" s="94"/>
      <c r="B313" s="94"/>
      <c r="E313" s="126"/>
      <c r="F313" s="126"/>
      <c r="G313" s="126"/>
      <c r="H313" s="126"/>
      <c r="I313" s="126"/>
      <c r="J313" s="126"/>
      <c r="K313" s="126"/>
      <c r="L313" s="126"/>
      <c r="M313" s="126"/>
      <c r="N313" s="126"/>
      <c r="O313" s="126"/>
      <c r="P313" s="126"/>
      <c r="R313" s="103"/>
      <c r="S313" s="103"/>
      <c r="T313" s="103"/>
      <c r="U313" s="103"/>
      <c r="V313" s="103"/>
      <c r="W313" s="103"/>
      <c r="X313" s="103"/>
      <c r="Y313" s="103"/>
      <c r="Z313" s="103"/>
      <c r="AA313" s="103"/>
      <c r="AB313" s="103"/>
      <c r="AC313" s="103"/>
    </row>
    <row r="314" spans="1:29" s="125" customFormat="1" ht="12.75">
      <c r="A314" s="94"/>
      <c r="B314" s="94"/>
      <c r="E314" s="126"/>
      <c r="F314" s="126"/>
      <c r="G314" s="126"/>
      <c r="H314" s="126"/>
      <c r="I314" s="126"/>
      <c r="J314" s="126"/>
      <c r="K314" s="126"/>
      <c r="L314" s="126"/>
      <c r="M314" s="126"/>
      <c r="N314" s="126"/>
      <c r="O314" s="126"/>
      <c r="P314" s="126"/>
      <c r="R314" s="103"/>
      <c r="S314" s="103"/>
      <c r="T314" s="103"/>
      <c r="U314" s="103"/>
      <c r="V314" s="103"/>
      <c r="W314" s="103"/>
      <c r="X314" s="103"/>
      <c r="Y314" s="103"/>
      <c r="Z314" s="103"/>
      <c r="AA314" s="103"/>
      <c r="AB314" s="103"/>
      <c r="AC314" s="103"/>
    </row>
    <row r="315" spans="1:29" s="125" customFormat="1" ht="12.75">
      <c r="A315" s="94"/>
      <c r="B315" s="94"/>
      <c r="E315" s="126"/>
      <c r="F315" s="126"/>
      <c r="G315" s="126"/>
      <c r="H315" s="126"/>
      <c r="I315" s="126"/>
      <c r="J315" s="126"/>
      <c r="K315" s="126"/>
      <c r="L315" s="126"/>
      <c r="M315" s="126"/>
      <c r="N315" s="126"/>
      <c r="O315" s="126"/>
      <c r="P315" s="126"/>
      <c r="R315" s="103"/>
      <c r="S315" s="103"/>
      <c r="T315" s="103"/>
      <c r="U315" s="103"/>
      <c r="V315" s="103"/>
      <c r="W315" s="103"/>
      <c r="X315" s="103"/>
      <c r="Y315" s="103"/>
      <c r="Z315" s="103"/>
      <c r="AA315" s="103"/>
      <c r="AB315" s="103"/>
      <c r="AC315" s="103"/>
    </row>
    <row r="316" spans="1:29" s="125" customFormat="1" ht="12.75">
      <c r="A316" s="94"/>
      <c r="B316" s="94"/>
      <c r="E316" s="126"/>
      <c r="F316" s="126"/>
      <c r="G316" s="126"/>
      <c r="H316" s="126"/>
      <c r="I316" s="126"/>
      <c r="J316" s="126"/>
      <c r="K316" s="126"/>
      <c r="L316" s="126"/>
      <c r="M316" s="126"/>
      <c r="N316" s="126"/>
      <c r="O316" s="126"/>
      <c r="P316" s="126"/>
      <c r="R316" s="103"/>
      <c r="S316" s="103"/>
      <c r="T316" s="103"/>
      <c r="U316" s="103"/>
      <c r="V316" s="103"/>
      <c r="W316" s="103"/>
      <c r="X316" s="103"/>
      <c r="Y316" s="103"/>
      <c r="Z316" s="103"/>
      <c r="AA316" s="103"/>
      <c r="AB316" s="103"/>
      <c r="AC316" s="103"/>
    </row>
    <row r="317" spans="1:29" s="125" customFormat="1" ht="12.75">
      <c r="A317" s="94"/>
      <c r="B317" s="94"/>
      <c r="E317" s="126"/>
      <c r="F317" s="126"/>
      <c r="G317" s="126"/>
      <c r="H317" s="126"/>
      <c r="I317" s="126"/>
      <c r="J317" s="126"/>
      <c r="K317" s="126"/>
      <c r="L317" s="126"/>
      <c r="M317" s="126"/>
      <c r="N317" s="126"/>
      <c r="O317" s="126"/>
      <c r="P317" s="126"/>
      <c r="R317" s="103"/>
      <c r="S317" s="103"/>
      <c r="T317" s="103"/>
      <c r="U317" s="103"/>
      <c r="V317" s="103"/>
      <c r="W317" s="103"/>
      <c r="X317" s="103"/>
      <c r="Y317" s="103"/>
      <c r="Z317" s="103"/>
      <c r="AA317" s="103"/>
      <c r="AB317" s="103"/>
      <c r="AC317" s="103"/>
    </row>
    <row r="318" spans="1:29" s="125" customFormat="1" ht="12.75">
      <c r="A318" s="94"/>
      <c r="B318" s="94"/>
      <c r="E318" s="126"/>
      <c r="F318" s="126"/>
      <c r="G318" s="126"/>
      <c r="H318" s="126"/>
      <c r="I318" s="126"/>
      <c r="J318" s="126"/>
      <c r="K318" s="126"/>
      <c r="L318" s="126"/>
      <c r="M318" s="126"/>
      <c r="N318" s="126"/>
      <c r="O318" s="126"/>
      <c r="P318" s="126"/>
      <c r="R318" s="103"/>
      <c r="S318" s="103"/>
      <c r="T318" s="103"/>
      <c r="U318" s="103"/>
      <c r="V318" s="103"/>
      <c r="W318" s="103"/>
      <c r="X318" s="103"/>
      <c r="Y318" s="103"/>
      <c r="Z318" s="103"/>
      <c r="AA318" s="103"/>
      <c r="AB318" s="103"/>
      <c r="AC318" s="103"/>
    </row>
    <row r="319" spans="1:29" s="125" customFormat="1" ht="12.75">
      <c r="A319" s="94"/>
      <c r="B319" s="94"/>
      <c r="E319" s="126"/>
      <c r="F319" s="126"/>
      <c r="G319" s="126"/>
      <c r="H319" s="126"/>
      <c r="I319" s="126"/>
      <c r="J319" s="126"/>
      <c r="K319" s="126"/>
      <c r="L319" s="126"/>
      <c r="M319" s="126"/>
      <c r="N319" s="126"/>
      <c r="O319" s="126"/>
      <c r="P319" s="126"/>
      <c r="R319" s="103"/>
      <c r="S319" s="103"/>
      <c r="T319" s="103"/>
      <c r="U319" s="103"/>
      <c r="V319" s="103"/>
      <c r="W319" s="103"/>
      <c r="X319" s="103"/>
      <c r="Y319" s="103"/>
      <c r="Z319" s="103"/>
      <c r="AA319" s="103"/>
      <c r="AB319" s="103"/>
      <c r="AC319" s="103"/>
    </row>
    <row r="320" spans="1:29" s="125" customFormat="1" ht="12.75">
      <c r="A320" s="94"/>
      <c r="B320" s="94"/>
      <c r="E320" s="126"/>
      <c r="F320" s="126"/>
      <c r="G320" s="126"/>
      <c r="H320" s="126"/>
      <c r="I320" s="126"/>
      <c r="J320" s="126"/>
      <c r="K320" s="126"/>
      <c r="L320" s="126"/>
      <c r="M320" s="126"/>
      <c r="N320" s="126"/>
      <c r="O320" s="126"/>
      <c r="P320" s="126"/>
      <c r="R320" s="103"/>
      <c r="S320" s="103"/>
      <c r="T320" s="103"/>
      <c r="U320" s="103"/>
      <c r="V320" s="103"/>
      <c r="W320" s="103"/>
      <c r="X320" s="103"/>
      <c r="Y320" s="103"/>
      <c r="Z320" s="103"/>
      <c r="AA320" s="103"/>
      <c r="AB320" s="103"/>
      <c r="AC320" s="103"/>
    </row>
    <row r="321" spans="1:29" s="125" customFormat="1" ht="12.75">
      <c r="A321" s="94"/>
      <c r="B321" s="94"/>
      <c r="E321" s="126"/>
      <c r="F321" s="126"/>
      <c r="G321" s="126"/>
      <c r="H321" s="126"/>
      <c r="I321" s="126"/>
      <c r="J321" s="126"/>
      <c r="K321" s="126"/>
      <c r="L321" s="126"/>
      <c r="M321" s="126"/>
      <c r="N321" s="126"/>
      <c r="O321" s="126"/>
      <c r="P321" s="126"/>
      <c r="R321" s="103"/>
      <c r="S321" s="103"/>
      <c r="T321" s="103"/>
      <c r="U321" s="103"/>
      <c r="V321" s="103"/>
      <c r="W321" s="103"/>
      <c r="X321" s="103"/>
      <c r="Y321" s="103"/>
      <c r="Z321" s="103"/>
      <c r="AA321" s="103"/>
      <c r="AB321" s="103"/>
      <c r="AC321" s="103"/>
    </row>
    <row r="322" spans="1:29" s="125" customFormat="1" ht="12.75">
      <c r="A322" s="94"/>
      <c r="B322" s="94"/>
      <c r="E322" s="126"/>
      <c r="F322" s="126"/>
      <c r="G322" s="126"/>
      <c r="H322" s="126"/>
      <c r="I322" s="126"/>
      <c r="J322" s="126"/>
      <c r="K322" s="126"/>
      <c r="L322" s="126"/>
      <c r="M322" s="126"/>
      <c r="N322" s="126"/>
      <c r="O322" s="126"/>
      <c r="P322" s="126"/>
      <c r="R322" s="103"/>
      <c r="S322" s="103"/>
      <c r="T322" s="103"/>
      <c r="U322" s="103"/>
      <c r="V322" s="103"/>
      <c r="W322" s="103"/>
      <c r="X322" s="103"/>
      <c r="Y322" s="103"/>
      <c r="Z322" s="103"/>
      <c r="AA322" s="103"/>
      <c r="AB322" s="103"/>
      <c r="AC322" s="103"/>
    </row>
    <row r="323" spans="1:29" s="125" customFormat="1" ht="12.75">
      <c r="A323" s="94"/>
      <c r="B323" s="94"/>
      <c r="E323" s="126"/>
      <c r="F323" s="126"/>
      <c r="G323" s="126"/>
      <c r="H323" s="126"/>
      <c r="I323" s="126"/>
      <c r="J323" s="126"/>
      <c r="K323" s="126"/>
      <c r="L323" s="126"/>
      <c r="M323" s="126"/>
      <c r="N323" s="126"/>
      <c r="O323" s="126"/>
      <c r="P323" s="126"/>
      <c r="R323" s="103"/>
      <c r="S323" s="103"/>
      <c r="T323" s="103"/>
      <c r="U323" s="103"/>
      <c r="V323" s="103"/>
      <c r="W323" s="103"/>
      <c r="X323" s="103"/>
      <c r="Y323" s="103"/>
      <c r="Z323" s="103"/>
      <c r="AA323" s="103"/>
      <c r="AB323" s="103"/>
      <c r="AC323" s="103"/>
    </row>
    <row r="324" spans="1:29" s="125" customFormat="1" ht="12.75">
      <c r="A324" s="94"/>
      <c r="B324" s="94"/>
      <c r="E324" s="126"/>
      <c r="F324" s="126"/>
      <c r="G324" s="126"/>
      <c r="H324" s="126"/>
      <c r="I324" s="126"/>
      <c r="J324" s="126"/>
      <c r="K324" s="126"/>
      <c r="L324" s="126"/>
      <c r="M324" s="126"/>
      <c r="N324" s="126"/>
      <c r="O324" s="126"/>
      <c r="P324" s="126"/>
      <c r="R324" s="103"/>
      <c r="S324" s="103"/>
      <c r="T324" s="103"/>
      <c r="U324" s="103"/>
      <c r="V324" s="103"/>
      <c r="W324" s="103"/>
      <c r="X324" s="103"/>
      <c r="Y324" s="103"/>
      <c r="Z324" s="103"/>
      <c r="AA324" s="103"/>
      <c r="AB324" s="103"/>
      <c r="AC324" s="103"/>
    </row>
    <row r="325" spans="1:29" s="125" customFormat="1" ht="12.75">
      <c r="A325" s="94"/>
      <c r="B325" s="94"/>
      <c r="E325" s="126"/>
      <c r="F325" s="126"/>
      <c r="G325" s="126"/>
      <c r="H325" s="126"/>
      <c r="I325" s="126"/>
      <c r="J325" s="126"/>
      <c r="K325" s="126"/>
      <c r="L325" s="126"/>
      <c r="M325" s="126"/>
      <c r="N325" s="126"/>
      <c r="O325" s="126"/>
      <c r="P325" s="126"/>
      <c r="R325" s="103"/>
      <c r="S325" s="103"/>
      <c r="T325" s="103"/>
      <c r="U325" s="103"/>
      <c r="V325" s="103"/>
      <c r="W325" s="103"/>
      <c r="X325" s="103"/>
      <c r="Y325" s="103"/>
      <c r="Z325" s="103"/>
      <c r="AA325" s="103"/>
      <c r="AB325" s="103"/>
      <c r="AC325" s="103"/>
    </row>
    <row r="326" spans="1:29" s="125" customFormat="1" ht="12.75">
      <c r="A326" s="94"/>
      <c r="B326" s="94"/>
      <c r="E326" s="126"/>
      <c r="F326" s="126"/>
      <c r="G326" s="126"/>
      <c r="H326" s="126"/>
      <c r="I326" s="126"/>
      <c r="J326" s="126"/>
      <c r="K326" s="126"/>
      <c r="L326" s="126"/>
      <c r="M326" s="126"/>
      <c r="N326" s="126"/>
      <c r="O326" s="126"/>
      <c r="P326" s="126"/>
      <c r="R326" s="103"/>
      <c r="S326" s="103"/>
      <c r="T326" s="103"/>
      <c r="U326" s="103"/>
      <c r="V326" s="103"/>
      <c r="W326" s="103"/>
      <c r="X326" s="103"/>
      <c r="Y326" s="103"/>
      <c r="Z326" s="103"/>
      <c r="AA326" s="103"/>
      <c r="AB326" s="103"/>
      <c r="AC326" s="103"/>
    </row>
    <row r="327" spans="1:29" s="125" customFormat="1" ht="12.75">
      <c r="A327" s="94"/>
      <c r="B327" s="94"/>
      <c r="E327" s="126"/>
      <c r="F327" s="126"/>
      <c r="G327" s="126"/>
      <c r="H327" s="126"/>
      <c r="I327" s="126"/>
      <c r="J327" s="126"/>
      <c r="K327" s="126"/>
      <c r="L327" s="126"/>
      <c r="M327" s="126"/>
      <c r="N327" s="126"/>
      <c r="O327" s="126"/>
      <c r="P327" s="126"/>
      <c r="R327" s="103"/>
      <c r="S327" s="103"/>
      <c r="T327" s="103"/>
      <c r="U327" s="103"/>
      <c r="V327" s="103"/>
      <c r="W327" s="103"/>
      <c r="X327" s="103"/>
      <c r="Y327" s="103"/>
      <c r="Z327" s="103"/>
      <c r="AA327" s="103"/>
      <c r="AB327" s="103"/>
      <c r="AC327" s="103"/>
    </row>
    <row r="328" spans="1:29" s="125" customFormat="1" ht="12.75">
      <c r="A328" s="94"/>
      <c r="B328" s="94"/>
      <c r="E328" s="126"/>
      <c r="F328" s="126"/>
      <c r="G328" s="126"/>
      <c r="H328" s="126"/>
      <c r="I328" s="126"/>
      <c r="J328" s="126"/>
      <c r="K328" s="126"/>
      <c r="L328" s="126"/>
      <c r="M328" s="126"/>
      <c r="N328" s="126"/>
      <c r="O328" s="126"/>
      <c r="P328" s="126"/>
      <c r="R328" s="103"/>
      <c r="S328" s="103"/>
      <c r="T328" s="103"/>
      <c r="U328" s="103"/>
      <c r="V328" s="103"/>
      <c r="W328" s="103"/>
      <c r="X328" s="103"/>
      <c r="Y328" s="103"/>
      <c r="Z328" s="103"/>
      <c r="AA328" s="103"/>
      <c r="AB328" s="103"/>
      <c r="AC328" s="103"/>
    </row>
    <row r="329" spans="1:29" s="125" customFormat="1" ht="12.75">
      <c r="A329" s="94"/>
      <c r="B329" s="94"/>
      <c r="E329" s="126"/>
      <c r="F329" s="126"/>
      <c r="G329" s="126"/>
      <c r="H329" s="126"/>
      <c r="I329" s="126"/>
      <c r="J329" s="126"/>
      <c r="K329" s="126"/>
      <c r="L329" s="126"/>
      <c r="M329" s="126"/>
      <c r="N329" s="126"/>
      <c r="O329" s="126"/>
      <c r="P329" s="126"/>
      <c r="R329" s="103"/>
      <c r="S329" s="103"/>
      <c r="T329" s="103"/>
      <c r="U329" s="103"/>
      <c r="V329" s="103"/>
      <c r="W329" s="103"/>
      <c r="X329" s="103"/>
      <c r="Y329" s="103"/>
      <c r="Z329" s="103"/>
      <c r="AA329" s="103"/>
      <c r="AB329" s="103"/>
      <c r="AC329" s="103"/>
    </row>
    <row r="330" spans="1:29" s="125" customFormat="1" ht="12.75">
      <c r="A330" s="94"/>
      <c r="B330" s="94"/>
      <c r="E330" s="126"/>
      <c r="F330" s="126"/>
      <c r="G330" s="126"/>
      <c r="H330" s="126"/>
      <c r="I330" s="126"/>
      <c r="J330" s="126"/>
      <c r="K330" s="126"/>
      <c r="L330" s="126"/>
      <c r="M330" s="126"/>
      <c r="N330" s="126"/>
      <c r="O330" s="126"/>
      <c r="P330" s="126"/>
      <c r="R330" s="103"/>
      <c r="S330" s="103"/>
      <c r="T330" s="103"/>
      <c r="U330" s="103"/>
      <c r="V330" s="103"/>
      <c r="W330" s="103"/>
      <c r="X330" s="103"/>
      <c r="Y330" s="103"/>
      <c r="Z330" s="103"/>
      <c r="AA330" s="103"/>
      <c r="AB330" s="103"/>
      <c r="AC330" s="103"/>
    </row>
    <row r="331" spans="1:29" s="125" customFormat="1" ht="12.75">
      <c r="A331" s="94"/>
      <c r="B331" s="94"/>
      <c r="E331" s="126"/>
      <c r="F331" s="126"/>
      <c r="G331" s="126"/>
      <c r="H331" s="126"/>
      <c r="I331" s="126"/>
      <c r="J331" s="126"/>
      <c r="K331" s="126"/>
      <c r="L331" s="126"/>
      <c r="M331" s="126"/>
      <c r="N331" s="126"/>
      <c r="O331" s="126"/>
      <c r="P331" s="126"/>
      <c r="R331" s="103"/>
      <c r="S331" s="103"/>
      <c r="T331" s="103"/>
      <c r="U331" s="103"/>
      <c r="V331" s="103"/>
      <c r="W331" s="103"/>
      <c r="X331" s="103"/>
      <c r="Y331" s="103"/>
      <c r="Z331" s="103"/>
      <c r="AA331" s="103"/>
      <c r="AB331" s="103"/>
      <c r="AC331" s="103"/>
    </row>
    <row r="332" spans="1:29" s="125" customFormat="1" ht="12.75">
      <c r="A332" s="94"/>
      <c r="B332" s="94"/>
      <c r="E332" s="126"/>
      <c r="F332" s="126"/>
      <c r="G332" s="126"/>
      <c r="H332" s="126"/>
      <c r="I332" s="126"/>
      <c r="J332" s="126"/>
      <c r="K332" s="126"/>
      <c r="L332" s="126"/>
      <c r="M332" s="126"/>
      <c r="N332" s="126"/>
      <c r="O332" s="126"/>
      <c r="P332" s="126"/>
      <c r="R332" s="103"/>
      <c r="S332" s="103"/>
      <c r="T332" s="103"/>
      <c r="U332" s="103"/>
      <c r="V332" s="103"/>
      <c r="W332" s="103"/>
      <c r="X332" s="103"/>
      <c r="Y332" s="103"/>
      <c r="Z332" s="103"/>
      <c r="AA332" s="103"/>
      <c r="AB332" s="103"/>
      <c r="AC332" s="103"/>
    </row>
    <row r="333" spans="1:29" s="125" customFormat="1" ht="12.75">
      <c r="A333" s="94"/>
      <c r="B333" s="94"/>
      <c r="E333" s="126"/>
      <c r="F333" s="126"/>
      <c r="G333" s="126"/>
      <c r="H333" s="126"/>
      <c r="I333" s="126"/>
      <c r="J333" s="126"/>
      <c r="K333" s="126"/>
      <c r="L333" s="126"/>
      <c r="M333" s="126"/>
      <c r="N333" s="126"/>
      <c r="O333" s="126"/>
      <c r="P333" s="126"/>
      <c r="R333" s="103"/>
      <c r="S333" s="103"/>
      <c r="T333" s="103"/>
      <c r="U333" s="103"/>
      <c r="V333" s="103"/>
      <c r="W333" s="103"/>
      <c r="X333" s="103"/>
      <c r="Y333" s="103"/>
      <c r="Z333" s="103"/>
      <c r="AA333" s="103"/>
      <c r="AB333" s="103"/>
      <c r="AC333" s="103"/>
    </row>
    <row r="334" spans="1:29" s="125" customFormat="1" ht="12.75">
      <c r="A334" s="94"/>
      <c r="B334" s="94"/>
      <c r="E334" s="126"/>
      <c r="F334" s="126"/>
      <c r="G334" s="126"/>
      <c r="H334" s="126"/>
      <c r="I334" s="126"/>
      <c r="J334" s="126"/>
      <c r="K334" s="126"/>
      <c r="L334" s="126"/>
      <c r="M334" s="126"/>
      <c r="N334" s="126"/>
      <c r="O334" s="126"/>
      <c r="P334" s="126"/>
      <c r="R334" s="103"/>
      <c r="S334" s="103"/>
      <c r="T334" s="103"/>
      <c r="U334" s="103"/>
      <c r="V334" s="103"/>
      <c r="W334" s="103"/>
      <c r="X334" s="103"/>
      <c r="Y334" s="103"/>
      <c r="Z334" s="103"/>
      <c r="AA334" s="103"/>
      <c r="AB334" s="103"/>
      <c r="AC334" s="103"/>
    </row>
    <row r="335" spans="1:29" s="125" customFormat="1" ht="12.75">
      <c r="A335" s="94"/>
      <c r="B335" s="94"/>
      <c r="E335" s="126"/>
      <c r="F335" s="126"/>
      <c r="G335" s="126"/>
      <c r="H335" s="126"/>
      <c r="I335" s="126"/>
      <c r="J335" s="126"/>
      <c r="K335" s="126"/>
      <c r="L335" s="126"/>
      <c r="M335" s="126"/>
      <c r="N335" s="126"/>
      <c r="O335" s="126"/>
      <c r="P335" s="126"/>
      <c r="R335" s="103"/>
      <c r="S335" s="103"/>
      <c r="T335" s="103"/>
      <c r="U335" s="103"/>
      <c r="V335" s="103"/>
      <c r="W335" s="103"/>
      <c r="X335" s="103"/>
      <c r="Y335" s="103"/>
      <c r="Z335" s="103"/>
      <c r="AA335" s="103"/>
      <c r="AB335" s="103"/>
      <c r="AC335" s="103"/>
    </row>
    <row r="336" spans="1:29" s="125" customFormat="1" ht="12.75">
      <c r="A336" s="94"/>
      <c r="B336" s="94"/>
      <c r="E336" s="126"/>
      <c r="F336" s="126"/>
      <c r="G336" s="126"/>
      <c r="H336" s="126"/>
      <c r="I336" s="126"/>
      <c r="J336" s="126"/>
      <c r="K336" s="126"/>
      <c r="L336" s="126"/>
      <c r="M336" s="126"/>
      <c r="N336" s="126"/>
      <c r="O336" s="126"/>
      <c r="P336" s="126"/>
      <c r="R336" s="103"/>
      <c r="S336" s="103"/>
      <c r="T336" s="103"/>
      <c r="U336" s="103"/>
      <c r="V336" s="103"/>
      <c r="W336" s="103"/>
      <c r="X336" s="103"/>
      <c r="Y336" s="103"/>
      <c r="Z336" s="103"/>
      <c r="AA336" s="103"/>
      <c r="AB336" s="103"/>
      <c r="AC336" s="103"/>
    </row>
    <row r="337" spans="1:29" s="125" customFormat="1" ht="12.75">
      <c r="A337" s="94"/>
      <c r="B337" s="94"/>
      <c r="E337" s="126"/>
      <c r="F337" s="126"/>
      <c r="G337" s="126"/>
      <c r="H337" s="126"/>
      <c r="I337" s="126"/>
      <c r="J337" s="126"/>
      <c r="K337" s="126"/>
      <c r="L337" s="126"/>
      <c r="M337" s="126"/>
      <c r="N337" s="126"/>
      <c r="O337" s="126"/>
      <c r="P337" s="126"/>
      <c r="R337" s="103"/>
      <c r="S337" s="103"/>
      <c r="T337" s="103"/>
      <c r="U337" s="103"/>
      <c r="V337" s="103"/>
      <c r="W337" s="103"/>
      <c r="X337" s="103"/>
      <c r="Y337" s="103"/>
      <c r="Z337" s="103"/>
      <c r="AA337" s="103"/>
      <c r="AB337" s="103"/>
      <c r="AC337" s="103"/>
    </row>
    <row r="338" spans="1:29" s="125" customFormat="1" ht="12.75">
      <c r="A338" s="94"/>
      <c r="B338" s="94"/>
      <c r="E338" s="126"/>
      <c r="F338" s="126"/>
      <c r="G338" s="126"/>
      <c r="H338" s="126"/>
      <c r="I338" s="126"/>
      <c r="J338" s="126"/>
      <c r="K338" s="126"/>
      <c r="L338" s="126"/>
      <c r="M338" s="126"/>
      <c r="N338" s="126"/>
      <c r="O338" s="126"/>
      <c r="P338" s="126"/>
      <c r="R338" s="103"/>
      <c r="S338" s="103"/>
      <c r="T338" s="103"/>
      <c r="U338" s="103"/>
      <c r="V338" s="103"/>
      <c r="W338" s="103"/>
      <c r="X338" s="103"/>
      <c r="Y338" s="103"/>
      <c r="Z338" s="103"/>
      <c r="AA338" s="103"/>
      <c r="AB338" s="103"/>
      <c r="AC338" s="103"/>
    </row>
    <row r="339" spans="1:29" s="125" customFormat="1" ht="12.75">
      <c r="A339" s="94"/>
      <c r="B339" s="94"/>
      <c r="E339" s="126"/>
      <c r="F339" s="126"/>
      <c r="G339" s="126"/>
      <c r="H339" s="126"/>
      <c r="I339" s="126"/>
      <c r="J339" s="126"/>
      <c r="K339" s="126"/>
      <c r="L339" s="126"/>
      <c r="M339" s="126"/>
      <c r="N339" s="126"/>
      <c r="O339" s="126"/>
      <c r="P339" s="126"/>
      <c r="R339" s="103"/>
      <c r="S339" s="103"/>
      <c r="T339" s="103"/>
      <c r="U339" s="103"/>
      <c r="V339" s="103"/>
      <c r="W339" s="103"/>
      <c r="X339" s="103"/>
      <c r="Y339" s="103"/>
      <c r="Z339" s="103"/>
      <c r="AA339" s="103"/>
      <c r="AB339" s="103"/>
      <c r="AC339" s="103"/>
    </row>
    <row r="340" spans="1:29" s="125" customFormat="1" ht="12.75">
      <c r="A340" s="94"/>
      <c r="B340" s="94"/>
      <c r="E340" s="126"/>
      <c r="F340" s="126"/>
      <c r="G340" s="126"/>
      <c r="H340" s="126"/>
      <c r="I340" s="126"/>
      <c r="J340" s="126"/>
      <c r="K340" s="126"/>
      <c r="L340" s="126"/>
      <c r="M340" s="126"/>
      <c r="N340" s="126"/>
      <c r="O340" s="126"/>
      <c r="P340" s="126"/>
      <c r="R340" s="103"/>
      <c r="S340" s="103"/>
      <c r="T340" s="103"/>
      <c r="U340" s="103"/>
      <c r="V340" s="103"/>
      <c r="W340" s="103"/>
      <c r="X340" s="103"/>
      <c r="Y340" s="103"/>
      <c r="Z340" s="103"/>
      <c r="AA340" s="103"/>
      <c r="AB340" s="103"/>
      <c r="AC340" s="103"/>
    </row>
    <row r="341" spans="1:29" s="125" customFormat="1" ht="12.75">
      <c r="A341" s="94"/>
      <c r="B341" s="94"/>
      <c r="E341" s="126"/>
      <c r="F341" s="126"/>
      <c r="G341" s="126"/>
      <c r="H341" s="126"/>
      <c r="I341" s="126"/>
      <c r="J341" s="126"/>
      <c r="K341" s="126"/>
      <c r="L341" s="126"/>
      <c r="M341" s="126"/>
      <c r="N341" s="126"/>
      <c r="O341" s="126"/>
      <c r="P341" s="126"/>
      <c r="R341" s="103"/>
      <c r="S341" s="103"/>
      <c r="T341" s="103"/>
      <c r="U341" s="103"/>
      <c r="V341" s="103"/>
      <c r="W341" s="103"/>
      <c r="X341" s="103"/>
      <c r="Y341" s="103"/>
      <c r="Z341" s="103"/>
      <c r="AA341" s="103"/>
      <c r="AB341" s="103"/>
      <c r="AC341" s="103"/>
    </row>
    <row r="342" spans="1:29" s="125" customFormat="1" ht="12.75">
      <c r="A342" s="94"/>
      <c r="B342" s="94"/>
      <c r="E342" s="126"/>
      <c r="F342" s="126"/>
      <c r="G342" s="126"/>
      <c r="H342" s="126"/>
      <c r="I342" s="126"/>
      <c r="J342" s="126"/>
      <c r="K342" s="126"/>
      <c r="L342" s="126"/>
      <c r="M342" s="126"/>
      <c r="N342" s="126"/>
      <c r="O342" s="126"/>
      <c r="P342" s="126"/>
      <c r="R342" s="103"/>
      <c r="S342" s="103"/>
      <c r="T342" s="103"/>
      <c r="U342" s="103"/>
      <c r="V342" s="103"/>
      <c r="W342" s="103"/>
      <c r="X342" s="103"/>
      <c r="Y342" s="103"/>
      <c r="Z342" s="103"/>
      <c r="AA342" s="103"/>
      <c r="AB342" s="103"/>
      <c r="AC342" s="103"/>
    </row>
    <row r="343" spans="1:29" s="125" customFormat="1" ht="12.75">
      <c r="A343" s="94"/>
      <c r="B343" s="94"/>
      <c r="E343" s="126"/>
      <c r="F343" s="126"/>
      <c r="G343" s="126"/>
      <c r="H343" s="126"/>
      <c r="I343" s="126"/>
      <c r="J343" s="126"/>
      <c r="K343" s="126"/>
      <c r="L343" s="126"/>
      <c r="M343" s="126"/>
      <c r="N343" s="126"/>
      <c r="O343" s="126"/>
      <c r="P343" s="126"/>
      <c r="R343" s="103"/>
      <c r="S343" s="103"/>
      <c r="T343" s="103"/>
      <c r="U343" s="103"/>
      <c r="V343" s="103"/>
      <c r="W343" s="103"/>
      <c r="X343" s="103"/>
      <c r="Y343" s="103"/>
      <c r="Z343" s="103"/>
      <c r="AA343" s="103"/>
      <c r="AB343" s="103"/>
      <c r="AC343" s="103"/>
    </row>
    <row r="344" spans="1:29" s="125" customFormat="1" ht="12.75">
      <c r="A344" s="94"/>
      <c r="B344" s="94"/>
      <c r="E344" s="126"/>
      <c r="F344" s="126"/>
      <c r="G344" s="126"/>
      <c r="H344" s="126"/>
      <c r="I344" s="126"/>
      <c r="J344" s="126"/>
      <c r="K344" s="126"/>
      <c r="L344" s="126"/>
      <c r="M344" s="126"/>
      <c r="N344" s="126"/>
      <c r="O344" s="126"/>
      <c r="P344" s="126"/>
      <c r="R344" s="103"/>
      <c r="S344" s="103"/>
      <c r="T344" s="103"/>
      <c r="U344" s="103"/>
      <c r="V344" s="103"/>
      <c r="W344" s="103"/>
      <c r="X344" s="103"/>
      <c r="Y344" s="103"/>
      <c r="Z344" s="103"/>
      <c r="AA344" s="103"/>
      <c r="AB344" s="103"/>
      <c r="AC344" s="103"/>
    </row>
    <row r="345" spans="1:29" s="125" customFormat="1" ht="12.75">
      <c r="A345" s="94"/>
      <c r="B345" s="94"/>
      <c r="E345" s="126"/>
      <c r="F345" s="126"/>
      <c r="G345" s="126"/>
      <c r="H345" s="126"/>
      <c r="I345" s="126"/>
      <c r="J345" s="126"/>
      <c r="K345" s="126"/>
      <c r="L345" s="126"/>
      <c r="M345" s="126"/>
      <c r="N345" s="126"/>
      <c r="O345" s="126"/>
      <c r="P345" s="126"/>
      <c r="R345" s="103"/>
      <c r="S345" s="103"/>
      <c r="T345" s="103"/>
      <c r="U345" s="103"/>
      <c r="V345" s="103"/>
      <c r="W345" s="103"/>
      <c r="X345" s="103"/>
      <c r="Y345" s="103"/>
      <c r="Z345" s="103"/>
      <c r="AA345" s="103"/>
      <c r="AB345" s="103"/>
      <c r="AC345" s="103"/>
    </row>
    <row r="346" spans="1:29" s="125" customFormat="1" ht="12.75">
      <c r="A346" s="94"/>
      <c r="B346" s="94"/>
      <c r="E346" s="126"/>
      <c r="F346" s="126"/>
      <c r="G346" s="126"/>
      <c r="H346" s="126"/>
      <c r="I346" s="126"/>
      <c r="J346" s="126"/>
      <c r="K346" s="126"/>
      <c r="L346" s="126"/>
      <c r="M346" s="126"/>
      <c r="N346" s="126"/>
      <c r="O346" s="126"/>
      <c r="P346" s="126"/>
      <c r="R346" s="103"/>
      <c r="S346" s="103"/>
      <c r="T346" s="103"/>
      <c r="U346" s="103"/>
      <c r="V346" s="103"/>
      <c r="W346" s="103"/>
      <c r="X346" s="103"/>
      <c r="Y346" s="103"/>
      <c r="Z346" s="103"/>
      <c r="AA346" s="103"/>
      <c r="AB346" s="103"/>
      <c r="AC346" s="103"/>
    </row>
    <row r="347" spans="1:29" s="125" customFormat="1" ht="12.75">
      <c r="A347" s="94"/>
      <c r="B347" s="94"/>
      <c r="E347" s="126"/>
      <c r="F347" s="126"/>
      <c r="G347" s="126"/>
      <c r="H347" s="126"/>
      <c r="I347" s="126"/>
      <c r="J347" s="126"/>
      <c r="K347" s="126"/>
      <c r="L347" s="126"/>
      <c r="M347" s="126"/>
      <c r="N347" s="126"/>
      <c r="O347" s="126"/>
      <c r="P347" s="126"/>
      <c r="R347" s="103"/>
      <c r="S347" s="103"/>
      <c r="T347" s="103"/>
      <c r="U347" s="103"/>
      <c r="V347" s="103"/>
      <c r="W347" s="103"/>
      <c r="X347" s="103"/>
      <c r="Y347" s="103"/>
      <c r="Z347" s="103"/>
      <c r="AA347" s="103"/>
      <c r="AB347" s="103"/>
      <c r="AC347" s="103"/>
    </row>
    <row r="348" spans="1:29" s="125" customFormat="1" ht="12.75">
      <c r="A348" s="94"/>
      <c r="B348" s="94"/>
      <c r="E348" s="126"/>
      <c r="F348" s="126"/>
      <c r="G348" s="126"/>
      <c r="H348" s="126"/>
      <c r="I348" s="126"/>
      <c r="J348" s="126"/>
      <c r="K348" s="126"/>
      <c r="L348" s="126"/>
      <c r="M348" s="126"/>
      <c r="N348" s="126"/>
      <c r="O348" s="126"/>
      <c r="P348" s="126"/>
      <c r="R348" s="103"/>
      <c r="S348" s="103"/>
      <c r="T348" s="103"/>
      <c r="U348" s="103"/>
      <c r="V348" s="103"/>
      <c r="W348" s="103"/>
      <c r="X348" s="103"/>
      <c r="Y348" s="103"/>
      <c r="Z348" s="103"/>
      <c r="AA348" s="103"/>
      <c r="AB348" s="103"/>
      <c r="AC348" s="103"/>
    </row>
    <row r="349" spans="1:29" s="125" customFormat="1" ht="12.75">
      <c r="A349" s="94"/>
      <c r="B349" s="94"/>
      <c r="E349" s="126"/>
      <c r="F349" s="126"/>
      <c r="G349" s="126"/>
      <c r="H349" s="126"/>
      <c r="I349" s="126"/>
      <c r="J349" s="126"/>
      <c r="K349" s="126"/>
      <c r="L349" s="126"/>
      <c r="M349" s="126"/>
      <c r="N349" s="126"/>
      <c r="O349" s="126"/>
      <c r="P349" s="126"/>
      <c r="R349" s="103"/>
      <c r="S349" s="103"/>
      <c r="T349" s="103"/>
      <c r="U349" s="103"/>
      <c r="V349" s="103"/>
      <c r="W349" s="103"/>
      <c r="X349" s="103"/>
      <c r="Y349" s="103"/>
      <c r="Z349" s="103"/>
      <c r="AA349" s="103"/>
      <c r="AB349" s="103"/>
      <c r="AC349" s="103"/>
    </row>
    <row r="350" spans="1:29" s="125" customFormat="1" ht="12.75">
      <c r="A350" s="94"/>
      <c r="B350" s="94"/>
      <c r="E350" s="126"/>
      <c r="F350" s="126"/>
      <c r="G350" s="126"/>
      <c r="H350" s="126"/>
      <c r="I350" s="126"/>
      <c r="J350" s="126"/>
      <c r="K350" s="126"/>
      <c r="L350" s="126"/>
      <c r="M350" s="126"/>
      <c r="N350" s="126"/>
      <c r="O350" s="126"/>
      <c r="P350" s="126"/>
      <c r="R350" s="103"/>
      <c r="S350" s="103"/>
      <c r="T350" s="103"/>
      <c r="U350" s="103"/>
      <c r="V350" s="103"/>
      <c r="W350" s="103"/>
      <c r="X350" s="103"/>
      <c r="Y350" s="103"/>
      <c r="Z350" s="103"/>
      <c r="AA350" s="103"/>
      <c r="AB350" s="103"/>
      <c r="AC350" s="103"/>
    </row>
    <row r="351" spans="1:29" s="125" customFormat="1" ht="12.75">
      <c r="A351" s="94"/>
      <c r="B351" s="94"/>
      <c r="E351" s="126"/>
      <c r="F351" s="126"/>
      <c r="G351" s="126"/>
      <c r="H351" s="126"/>
      <c r="I351" s="126"/>
      <c r="J351" s="126"/>
      <c r="K351" s="126"/>
      <c r="L351" s="126"/>
      <c r="M351" s="126"/>
      <c r="N351" s="126"/>
      <c r="O351" s="126"/>
      <c r="P351" s="126"/>
      <c r="R351" s="103"/>
      <c r="S351" s="103"/>
      <c r="T351" s="103"/>
      <c r="U351" s="103"/>
      <c r="V351" s="103"/>
      <c r="W351" s="103"/>
      <c r="X351" s="103"/>
      <c r="Y351" s="103"/>
      <c r="Z351" s="103"/>
      <c r="AA351" s="103"/>
      <c r="AB351" s="103"/>
      <c r="AC351" s="103"/>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4:Q4"/>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1"/>
  <sheetViews>
    <sheetView zoomScalePageLayoutView="0" workbookViewId="0" topLeftCell="A1">
      <selection activeCell="B20" sqref="B20:C20"/>
    </sheetView>
  </sheetViews>
  <sheetFormatPr defaultColWidth="9.140625" defaultRowHeight="12.75"/>
  <cols>
    <col min="1" max="1" width="18.421875" style="0" customWidth="1"/>
    <col min="2" max="2" width="20.57421875" style="0" customWidth="1"/>
    <col min="3" max="3" width="34.57421875" style="0" customWidth="1"/>
    <col min="4" max="4" width="15.7109375" style="0" customWidth="1"/>
  </cols>
  <sheetData>
    <row r="1" spans="3:4" ht="80.25" customHeight="1">
      <c r="C1" s="1164" t="s">
        <v>599</v>
      </c>
      <c r="D1" s="1164"/>
    </row>
    <row r="2" ht="6" customHeight="1"/>
    <row r="3" spans="1:4" ht="36" customHeight="1">
      <c r="A3" s="1170" t="s">
        <v>21</v>
      </c>
      <c r="B3" s="1170"/>
      <c r="C3" s="1170"/>
      <c r="D3" s="1170"/>
    </row>
    <row r="4" spans="1:3" ht="18.75">
      <c r="A4" s="541"/>
      <c r="B4" s="1166" t="s">
        <v>711</v>
      </c>
      <c r="C4" s="1167"/>
    </row>
    <row r="5" spans="1:3" ht="7.5" customHeight="1">
      <c r="A5" s="541"/>
      <c r="C5" s="24"/>
    </row>
    <row r="6" spans="2:3" ht="12.75">
      <c r="B6" s="1174">
        <v>25539000000</v>
      </c>
      <c r="C6" s="1174"/>
    </row>
    <row r="7" spans="2:3" ht="14.25" customHeight="1">
      <c r="B7" s="1165" t="s">
        <v>108</v>
      </c>
      <c r="C7" s="1165"/>
    </row>
    <row r="8" spans="1:3" ht="18" customHeight="1">
      <c r="A8" s="541" t="s">
        <v>109</v>
      </c>
      <c r="B8" s="541"/>
      <c r="C8" s="541"/>
    </row>
    <row r="9" ht="7.5" customHeight="1"/>
    <row r="10" spans="3:4" s="756" customFormat="1" ht="12.75" customHeight="1">
      <c r="C10" s="757"/>
      <c r="D10" s="754" t="s">
        <v>100</v>
      </c>
    </row>
    <row r="11" spans="1:4" s="756" customFormat="1" ht="47.25">
      <c r="A11" s="758" t="s">
        <v>92</v>
      </c>
      <c r="B11" s="1168" t="s">
        <v>104</v>
      </c>
      <c r="C11" s="1169"/>
      <c r="D11" s="774" t="s">
        <v>327</v>
      </c>
    </row>
    <row r="12" spans="1:4" ht="12.75">
      <c r="A12" s="538">
        <v>1</v>
      </c>
      <c r="B12" s="1175">
        <v>2</v>
      </c>
      <c r="C12" s="1176"/>
      <c r="D12" s="538">
        <v>3</v>
      </c>
    </row>
    <row r="13" spans="1:4" ht="18.75">
      <c r="A13" s="1177" t="s">
        <v>106</v>
      </c>
      <c r="B13" s="1178"/>
      <c r="C13" s="1178"/>
      <c r="D13" s="1179"/>
    </row>
    <row r="14" spans="1:4" ht="18.75">
      <c r="A14" s="1104">
        <v>41020100</v>
      </c>
      <c r="B14" s="1180" t="s">
        <v>85</v>
      </c>
      <c r="C14" s="1181"/>
      <c r="D14" s="760">
        <v>9219100</v>
      </c>
    </row>
    <row r="15" spans="1:4" ht="18.75">
      <c r="A15" s="1105">
        <v>9900000000</v>
      </c>
      <c r="B15" s="1171" t="s">
        <v>2</v>
      </c>
      <c r="C15" s="1173"/>
      <c r="D15" s="1100">
        <v>9219100</v>
      </c>
    </row>
    <row r="16" spans="1:4" ht="36.75" customHeight="1">
      <c r="A16" s="1104">
        <v>41033900</v>
      </c>
      <c r="B16" s="1182" t="s">
        <v>86</v>
      </c>
      <c r="C16" s="1183"/>
      <c r="D16" s="760">
        <v>57523100</v>
      </c>
    </row>
    <row r="17" spans="1:4" ht="23.25" customHeight="1">
      <c r="A17" s="1105">
        <v>9900000000</v>
      </c>
      <c r="B17" s="1171" t="s">
        <v>2</v>
      </c>
      <c r="C17" s="1173"/>
      <c r="D17" s="761">
        <v>57523100</v>
      </c>
    </row>
    <row r="18" spans="1:4" ht="72" customHeight="1">
      <c r="A18" s="1106">
        <v>41051000</v>
      </c>
      <c r="B18" s="1188" t="s">
        <v>394</v>
      </c>
      <c r="C18" s="1189"/>
      <c r="D18" s="1101">
        <v>1231120</v>
      </c>
    </row>
    <row r="19" spans="1:4" ht="23.25" customHeight="1">
      <c r="A19" s="1105">
        <v>2510000000</v>
      </c>
      <c r="B19" s="1185" t="s">
        <v>3</v>
      </c>
      <c r="C19" s="1172"/>
      <c r="D19" s="761">
        <v>1231120</v>
      </c>
    </row>
    <row r="20" spans="1:4" ht="99" customHeight="1">
      <c r="A20" s="1106">
        <v>41051200</v>
      </c>
      <c r="B20" s="1182" t="s">
        <v>475</v>
      </c>
      <c r="C20" s="1183"/>
      <c r="D20" s="760">
        <v>328940</v>
      </c>
    </row>
    <row r="21" spans="1:4" ht="23.25" customHeight="1">
      <c r="A21" s="1105">
        <v>2510000000</v>
      </c>
      <c r="B21" s="1185" t="s">
        <v>3</v>
      </c>
      <c r="C21" s="1172"/>
      <c r="D21" s="761">
        <v>328940</v>
      </c>
    </row>
    <row r="22" spans="1:4" ht="19.5" thickBot="1">
      <c r="A22" s="1107">
        <v>41053900</v>
      </c>
      <c r="B22" s="1120" t="s">
        <v>289</v>
      </c>
      <c r="C22" s="1120"/>
      <c r="D22" s="1102">
        <v>38800</v>
      </c>
    </row>
    <row r="23" spans="1:4" ht="18.75" hidden="1">
      <c r="A23" s="1108"/>
      <c r="D23" s="1103"/>
    </row>
    <row r="24" spans="1:4" s="755" customFormat="1" ht="18.75">
      <c r="A24" s="1105">
        <v>2510000000</v>
      </c>
      <c r="B24" s="1185" t="s">
        <v>3</v>
      </c>
      <c r="C24" s="1172"/>
      <c r="D24" s="1103">
        <v>38800</v>
      </c>
    </row>
    <row r="25" spans="1:4" ht="73.5" customHeight="1" hidden="1">
      <c r="A25" s="642"/>
      <c r="B25" s="1186"/>
      <c r="C25" s="1187"/>
      <c r="D25" s="543"/>
    </row>
    <row r="26" spans="1:4" ht="73.5" customHeight="1" hidden="1">
      <c r="A26" s="640"/>
      <c r="B26" s="1171"/>
      <c r="C26" s="1173"/>
      <c r="D26" s="641"/>
    </row>
    <row r="27" spans="1:4" ht="18.75">
      <c r="A27" s="1177" t="s">
        <v>96</v>
      </c>
      <c r="B27" s="1178"/>
      <c r="C27" s="1178"/>
      <c r="D27" s="1179"/>
    </row>
    <row r="28" spans="1:4" ht="18.75" hidden="1">
      <c r="A28" s="536"/>
      <c r="B28" s="1171"/>
      <c r="C28" s="1172"/>
      <c r="D28" s="535"/>
    </row>
    <row r="29" spans="1:4" s="5" customFormat="1" ht="18.75">
      <c r="A29" s="20" t="s">
        <v>563</v>
      </c>
      <c r="B29" s="544" t="s">
        <v>97</v>
      </c>
      <c r="C29" s="544"/>
      <c r="D29" s="760">
        <f>D30+D31</f>
        <v>68341060</v>
      </c>
    </row>
    <row r="30" spans="1:4" ht="18.75">
      <c r="A30" s="213" t="s">
        <v>563</v>
      </c>
      <c r="B30" s="1171" t="s">
        <v>98</v>
      </c>
      <c r="C30" s="1172"/>
      <c r="D30" s="761">
        <f>D14+D16+D22+D25+D18+D20</f>
        <v>68341060</v>
      </c>
    </row>
    <row r="31" spans="1:4" ht="18.75">
      <c r="A31" s="213" t="s">
        <v>563</v>
      </c>
      <c r="B31" s="1171" t="s">
        <v>99</v>
      </c>
      <c r="C31" s="1172"/>
      <c r="D31" s="535"/>
    </row>
    <row r="32" ht="12.75" hidden="1"/>
    <row r="33" spans="1:3" ht="18.75">
      <c r="A33" s="541" t="s">
        <v>101</v>
      </c>
      <c r="B33" s="541"/>
      <c r="C33" s="541"/>
    </row>
    <row r="34" ht="8.25" customHeight="1"/>
    <row r="35" spans="3:4" ht="12.75">
      <c r="C35" s="539"/>
      <c r="D35" s="754" t="s">
        <v>100</v>
      </c>
    </row>
    <row r="36" spans="1:4" ht="63.75">
      <c r="A36" s="540" t="s">
        <v>102</v>
      </c>
      <c r="B36" s="537" t="s">
        <v>440</v>
      </c>
      <c r="C36" s="772" t="s">
        <v>103</v>
      </c>
      <c r="D36" s="773" t="s">
        <v>327</v>
      </c>
    </row>
    <row r="37" spans="1:4" ht="12.75">
      <c r="A37" s="538">
        <v>1</v>
      </c>
      <c r="B37" s="538">
        <v>2</v>
      </c>
      <c r="C37" s="538">
        <v>3</v>
      </c>
      <c r="D37" s="538">
        <v>4</v>
      </c>
    </row>
    <row r="38" spans="1:4" ht="18.75">
      <c r="A38" s="1184" t="s">
        <v>105</v>
      </c>
      <c r="B38" s="1184"/>
      <c r="C38" s="1184"/>
      <c r="D38" s="1184"/>
    </row>
    <row r="39" spans="1:4" ht="39" customHeight="1">
      <c r="A39" s="20">
        <v>3719770</v>
      </c>
      <c r="B39" s="18" t="s">
        <v>127</v>
      </c>
      <c r="C39" s="38" t="s">
        <v>289</v>
      </c>
      <c r="D39" s="760">
        <v>32000</v>
      </c>
    </row>
    <row r="40" spans="1:4" ht="18.75" hidden="1">
      <c r="A40" s="536"/>
      <c r="B40" s="536"/>
      <c r="C40" s="536" t="s">
        <v>94</v>
      </c>
      <c r="D40" s="761"/>
    </row>
    <row r="41" spans="1:4" ht="18.75" hidden="1">
      <c r="A41" s="536"/>
      <c r="B41" s="536"/>
      <c r="C41" s="536" t="s">
        <v>95</v>
      </c>
      <c r="D41" s="761"/>
    </row>
    <row r="42" spans="1:4" ht="18.75">
      <c r="A42" s="13">
        <v>2510000000</v>
      </c>
      <c r="B42" s="213">
        <v>9770</v>
      </c>
      <c r="C42" s="536" t="s">
        <v>3</v>
      </c>
      <c r="D42" s="761">
        <v>32000</v>
      </c>
    </row>
    <row r="43" spans="1:4" ht="18.75">
      <c r="A43" s="1184" t="s">
        <v>107</v>
      </c>
      <c r="B43" s="1184"/>
      <c r="C43" s="1184"/>
      <c r="D43" s="1184"/>
    </row>
    <row r="44" spans="1:4" ht="18.75" hidden="1">
      <c r="A44" s="536"/>
      <c r="B44" s="536"/>
      <c r="C44" s="536" t="s">
        <v>93</v>
      </c>
      <c r="D44" s="536"/>
    </row>
    <row r="45" spans="1:4" ht="18.75" hidden="1">
      <c r="A45" s="536"/>
      <c r="B45" s="536"/>
      <c r="C45" s="536" t="s">
        <v>94</v>
      </c>
      <c r="D45" s="536"/>
    </row>
    <row r="46" spans="1:4" ht="18.75" hidden="1">
      <c r="A46" s="536"/>
      <c r="B46" s="536"/>
      <c r="C46" s="536" t="s">
        <v>95</v>
      </c>
      <c r="D46" s="536"/>
    </row>
    <row r="47" spans="1:4" s="5" customFormat="1" ht="37.5">
      <c r="A47" s="20" t="s">
        <v>563</v>
      </c>
      <c r="B47" s="20" t="s">
        <v>563</v>
      </c>
      <c r="C47" s="38" t="s">
        <v>110</v>
      </c>
      <c r="D47" s="760">
        <v>32000</v>
      </c>
    </row>
    <row r="48" spans="1:4" ht="18.75">
      <c r="A48" s="213" t="s">
        <v>563</v>
      </c>
      <c r="B48" s="213" t="s">
        <v>563</v>
      </c>
      <c r="C48" s="544" t="s">
        <v>98</v>
      </c>
      <c r="D48" s="760">
        <v>32000</v>
      </c>
    </row>
    <row r="49" spans="1:4" ht="18.75">
      <c r="A49" s="213" t="s">
        <v>563</v>
      </c>
      <c r="B49" s="213" t="s">
        <v>563</v>
      </c>
      <c r="C49" s="544" t="s">
        <v>99</v>
      </c>
      <c r="D49" s="544"/>
    </row>
    <row r="51" spans="1:4" s="759" customFormat="1" ht="15">
      <c r="A51" s="759" t="s">
        <v>175</v>
      </c>
      <c r="D51" s="759" t="s">
        <v>709</v>
      </c>
    </row>
  </sheetData>
  <sheetProtection/>
  <mergeCells count="26">
    <mergeCell ref="B25:C25"/>
    <mergeCell ref="B26:C26"/>
    <mergeCell ref="B18:C18"/>
    <mergeCell ref="B20:C20"/>
    <mergeCell ref="B19:C19"/>
    <mergeCell ref="B21:C21"/>
    <mergeCell ref="A13:D13"/>
    <mergeCell ref="B14:C14"/>
    <mergeCell ref="B22:C22"/>
    <mergeCell ref="B16:C16"/>
    <mergeCell ref="A43:D43"/>
    <mergeCell ref="A27:D27"/>
    <mergeCell ref="A38:D38"/>
    <mergeCell ref="B24:C24"/>
    <mergeCell ref="B31:C31"/>
    <mergeCell ref="B30:C30"/>
    <mergeCell ref="C1:D1"/>
    <mergeCell ref="B7:C7"/>
    <mergeCell ref="B4:C4"/>
    <mergeCell ref="B11:C11"/>
    <mergeCell ref="A3:D3"/>
    <mergeCell ref="B28:C28"/>
    <mergeCell ref="B15:C15"/>
    <mergeCell ref="B6:C6"/>
    <mergeCell ref="B17:C17"/>
    <mergeCell ref="B12:C12"/>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8" customWidth="1"/>
    <col min="2" max="2" width="4.7109375" style="78" customWidth="1"/>
    <col min="3" max="3" width="12.57421875" style="78" customWidth="1"/>
    <col min="4" max="4" width="29.28125" style="78" customWidth="1"/>
    <col min="5" max="5" width="18.8515625" style="78" hidden="1" customWidth="1"/>
    <col min="6" max="6" width="28.140625" style="78" customWidth="1"/>
    <col min="7" max="7" width="23.00390625" style="78" customWidth="1"/>
    <col min="8" max="8" width="28.140625" style="78" customWidth="1"/>
    <col min="9" max="9" width="28.140625" style="78" hidden="1" customWidth="1"/>
    <col min="10" max="12" width="28.140625" style="78" customWidth="1"/>
    <col min="13" max="13" width="22.28125" style="78" customWidth="1"/>
    <col min="14" max="15" width="15.57421875" style="78" customWidth="1"/>
    <col min="16" max="16" width="20.28125" style="78" customWidth="1"/>
    <col min="17" max="18" width="24.28125" style="78" customWidth="1"/>
    <col min="19" max="19" width="21.140625" style="78" customWidth="1"/>
    <col min="20" max="20" width="17.57421875" style="78" customWidth="1"/>
    <col min="21" max="16384" width="8.8515625" style="78" customWidth="1"/>
  </cols>
  <sheetData>
    <row r="1" spans="1:19" ht="202.5" customHeight="1">
      <c r="A1" s="78" t="s">
        <v>164</v>
      </c>
      <c r="D1" s="79"/>
      <c r="E1" s="79"/>
      <c r="F1" s="79"/>
      <c r="H1" s="80"/>
      <c r="I1" s="80"/>
      <c r="J1" s="80"/>
      <c r="K1" s="80"/>
      <c r="L1" s="80"/>
      <c r="M1" s="1239"/>
      <c r="N1" s="1239"/>
      <c r="O1" s="1239"/>
      <c r="P1" s="1239"/>
      <c r="Q1" s="1240" t="s">
        <v>461</v>
      </c>
      <c r="R1" s="1240"/>
      <c r="S1" s="1240"/>
    </row>
    <row r="2" ht="6" customHeight="1"/>
    <row r="3" spans="1:20" ht="27" customHeight="1">
      <c r="A3" s="81"/>
      <c r="B3" s="81"/>
      <c r="C3" s="81"/>
      <c r="D3" s="1241" t="s">
        <v>449</v>
      </c>
      <c r="E3" s="1241"/>
      <c r="F3" s="1241"/>
      <c r="G3" s="1241"/>
      <c r="H3" s="1241"/>
      <c r="I3" s="1241"/>
      <c r="J3" s="1241"/>
      <c r="K3" s="1241"/>
      <c r="L3" s="1241"/>
      <c r="M3" s="1241"/>
      <c r="N3" s="1241"/>
      <c r="O3" s="1241"/>
      <c r="P3" s="1241"/>
      <c r="Q3" s="1241"/>
      <c r="R3" s="1241"/>
      <c r="S3" s="1241"/>
      <c r="T3" s="1241"/>
    </row>
    <row r="4" spans="1:16" ht="24.75" customHeight="1" thickBot="1">
      <c r="A4" s="82"/>
      <c r="B4" s="82"/>
      <c r="D4" s="267">
        <v>25539000000</v>
      </c>
      <c r="G4" s="83"/>
      <c r="H4" s="82"/>
      <c r="I4" s="82"/>
      <c r="J4" s="82"/>
      <c r="K4" s="82"/>
      <c r="L4" s="82"/>
      <c r="M4" s="82"/>
      <c r="N4" s="82"/>
      <c r="O4" s="82"/>
      <c r="P4" s="82" t="s">
        <v>176</v>
      </c>
    </row>
    <row r="5" spans="1:20" ht="15" customHeight="1">
      <c r="A5" s="1208" t="s">
        <v>497</v>
      </c>
      <c r="B5" s="1209"/>
      <c r="C5" s="1210"/>
      <c r="D5" s="1204" t="s">
        <v>331</v>
      </c>
      <c r="E5" s="1224" t="s">
        <v>332</v>
      </c>
      <c r="F5" s="1224"/>
      <c r="G5" s="1224"/>
      <c r="H5" s="1224"/>
      <c r="I5" s="1224"/>
      <c r="J5" s="1224"/>
      <c r="K5" s="1224"/>
      <c r="L5" s="1224"/>
      <c r="M5" s="1224"/>
      <c r="N5" s="1224"/>
      <c r="O5" s="1225"/>
      <c r="P5" s="1225"/>
      <c r="Q5" s="1242" t="s">
        <v>128</v>
      </c>
      <c r="R5" s="1243"/>
      <c r="S5" s="1243"/>
      <c r="T5" s="1244"/>
    </row>
    <row r="6" spans="1:20" ht="20.25" customHeight="1">
      <c r="A6" s="1211"/>
      <c r="B6" s="1212"/>
      <c r="C6" s="1213"/>
      <c r="D6" s="1205"/>
      <c r="E6" s="1223" t="s">
        <v>85</v>
      </c>
      <c r="F6" s="1223" t="s">
        <v>477</v>
      </c>
      <c r="G6" s="1229" t="s">
        <v>510</v>
      </c>
      <c r="H6" s="1229"/>
      <c r="I6" s="1229"/>
      <c r="J6" s="1229"/>
      <c r="K6" s="1229"/>
      <c r="L6" s="1229"/>
      <c r="M6" s="1229"/>
      <c r="N6" s="1229"/>
      <c r="O6" s="328"/>
      <c r="P6" s="1190" t="s">
        <v>333</v>
      </c>
      <c r="Q6" s="1235" t="s">
        <v>510</v>
      </c>
      <c r="R6" s="1236"/>
      <c r="S6" s="1237"/>
      <c r="T6" s="1232" t="s">
        <v>333</v>
      </c>
    </row>
    <row r="7" spans="1:20" ht="13.5" customHeight="1">
      <c r="A7" s="1211"/>
      <c r="B7" s="1212"/>
      <c r="C7" s="1213"/>
      <c r="D7" s="1205"/>
      <c r="E7" s="1223"/>
      <c r="F7" s="1223"/>
      <c r="G7" s="1223" t="s">
        <v>475</v>
      </c>
      <c r="H7" s="1223" t="s">
        <v>660</v>
      </c>
      <c r="I7" s="1226" t="s">
        <v>235</v>
      </c>
      <c r="J7" s="1226" t="s">
        <v>236</v>
      </c>
      <c r="K7" s="1223" t="s">
        <v>267</v>
      </c>
      <c r="L7" s="1226" t="s">
        <v>442</v>
      </c>
      <c r="M7" s="1223" t="s">
        <v>517</v>
      </c>
      <c r="N7" s="1223" t="s">
        <v>518</v>
      </c>
      <c r="O7" s="1223" t="s">
        <v>414</v>
      </c>
      <c r="P7" s="1190"/>
      <c r="Q7" s="1202" t="s">
        <v>429</v>
      </c>
      <c r="R7" s="1238" t="s">
        <v>245</v>
      </c>
      <c r="S7" s="1202" t="s">
        <v>478</v>
      </c>
      <c r="T7" s="1233"/>
    </row>
    <row r="8" spans="1:20" ht="22.5" customHeight="1">
      <c r="A8" s="1211"/>
      <c r="B8" s="1212"/>
      <c r="C8" s="1213"/>
      <c r="D8" s="1205"/>
      <c r="E8" s="1223"/>
      <c r="F8" s="1223"/>
      <c r="G8" s="1223"/>
      <c r="H8" s="1223"/>
      <c r="I8" s="1227"/>
      <c r="J8" s="1230"/>
      <c r="K8" s="1223"/>
      <c r="L8" s="1230"/>
      <c r="M8" s="1223"/>
      <c r="N8" s="1223"/>
      <c r="O8" s="1223"/>
      <c r="P8" s="1190"/>
      <c r="Q8" s="1202"/>
      <c r="R8" s="1202"/>
      <c r="S8" s="1202"/>
      <c r="T8" s="1233"/>
    </row>
    <row r="9" spans="1:20" ht="15.75" customHeight="1">
      <c r="A9" s="1211"/>
      <c r="B9" s="1212"/>
      <c r="C9" s="1213"/>
      <c r="D9" s="1205"/>
      <c r="E9" s="1223"/>
      <c r="F9" s="1223"/>
      <c r="G9" s="1223"/>
      <c r="H9" s="1223"/>
      <c r="I9" s="1227"/>
      <c r="J9" s="1230"/>
      <c r="K9" s="1223"/>
      <c r="L9" s="1230"/>
      <c r="M9" s="1223"/>
      <c r="N9" s="1223"/>
      <c r="O9" s="1223"/>
      <c r="P9" s="1190"/>
      <c r="Q9" s="1202"/>
      <c r="R9" s="1202"/>
      <c r="S9" s="1202"/>
      <c r="T9" s="1233"/>
    </row>
    <row r="10" spans="1:20" ht="307.5" customHeight="1">
      <c r="A10" s="1211"/>
      <c r="B10" s="1212"/>
      <c r="C10" s="1213"/>
      <c r="D10" s="1205"/>
      <c r="E10" s="1223"/>
      <c r="F10" s="1223"/>
      <c r="G10" s="1223"/>
      <c r="H10" s="1223"/>
      <c r="I10" s="1228"/>
      <c r="J10" s="1231"/>
      <c r="K10" s="1223"/>
      <c r="L10" s="1231"/>
      <c r="M10" s="1223"/>
      <c r="N10" s="1223"/>
      <c r="O10" s="1223"/>
      <c r="P10" s="1190"/>
      <c r="Q10" s="1203"/>
      <c r="R10" s="1203"/>
      <c r="S10" s="1203"/>
      <c r="T10" s="1234"/>
    </row>
    <row r="11" spans="1:20" ht="36.75" customHeight="1">
      <c r="A11" s="1214"/>
      <c r="B11" s="1215"/>
      <c r="C11" s="1216"/>
      <c r="D11" s="1206"/>
      <c r="E11" s="331"/>
      <c r="F11" s="1190" t="s">
        <v>441</v>
      </c>
      <c r="G11" s="1191"/>
      <c r="H11" s="1191"/>
      <c r="I11" s="1191"/>
      <c r="J11" s="1191"/>
      <c r="K11" s="1191"/>
      <c r="L11" s="1191"/>
      <c r="M11" s="1191"/>
      <c r="N11" s="1191"/>
      <c r="O11" s="1192"/>
      <c r="P11" s="334"/>
      <c r="Q11" s="1220" t="s">
        <v>440</v>
      </c>
      <c r="R11" s="1221"/>
      <c r="S11" s="1221"/>
      <c r="T11" s="1222"/>
    </row>
    <row r="12" spans="1:20" ht="70.5" customHeight="1">
      <c r="A12" s="1217"/>
      <c r="B12" s="1218"/>
      <c r="C12" s="1219"/>
      <c r="D12" s="1207"/>
      <c r="E12" s="331"/>
      <c r="F12" s="331">
        <v>41040200</v>
      </c>
      <c r="G12" s="331">
        <v>41050000</v>
      </c>
      <c r="H12" s="331">
        <v>41051500</v>
      </c>
      <c r="I12" s="336">
        <v>41032500</v>
      </c>
      <c r="J12" s="330">
        <v>41055000</v>
      </c>
      <c r="K12" s="330">
        <v>41053000</v>
      </c>
      <c r="L12" s="330">
        <v>41051400</v>
      </c>
      <c r="M12" s="331">
        <v>41053900</v>
      </c>
      <c r="N12" s="331">
        <v>41053900</v>
      </c>
      <c r="O12" s="334">
        <v>41053900</v>
      </c>
      <c r="P12" s="334"/>
      <c r="Q12" s="333">
        <v>9770</v>
      </c>
      <c r="R12" s="335">
        <v>9800</v>
      </c>
      <c r="S12" s="335">
        <v>9410</v>
      </c>
      <c r="T12" s="332"/>
    </row>
    <row r="13" spans="1:20" ht="15.75">
      <c r="A13" s="1197">
        <v>1</v>
      </c>
      <c r="B13" s="1197"/>
      <c r="C13" s="1198"/>
      <c r="D13" s="252">
        <v>2</v>
      </c>
      <c r="E13" s="249"/>
      <c r="F13" s="84">
        <v>3</v>
      </c>
      <c r="G13" s="250">
        <v>4</v>
      </c>
      <c r="H13" s="251">
        <v>8</v>
      </c>
      <c r="I13" s="251">
        <v>9</v>
      </c>
      <c r="J13" s="251">
        <v>10</v>
      </c>
      <c r="K13" s="251"/>
      <c r="L13" s="251"/>
      <c r="M13" s="251">
        <v>11</v>
      </c>
      <c r="N13" s="251">
        <v>12</v>
      </c>
      <c r="O13" s="256">
        <v>13</v>
      </c>
      <c r="P13" s="256">
        <v>14</v>
      </c>
      <c r="Q13" s="337">
        <v>15</v>
      </c>
      <c r="R13" s="338">
        <v>16</v>
      </c>
      <c r="S13" s="338">
        <v>17</v>
      </c>
      <c r="T13" s="339">
        <v>18</v>
      </c>
    </row>
    <row r="14" spans="1:20" ht="99" customHeight="1">
      <c r="A14" s="1195">
        <v>2510000000</v>
      </c>
      <c r="B14" s="1195" t="s">
        <v>555</v>
      </c>
      <c r="C14" s="1196" t="s">
        <v>556</v>
      </c>
      <c r="D14" s="311" t="s">
        <v>434</v>
      </c>
      <c r="E14" s="175"/>
      <c r="F14" s="175"/>
      <c r="G14" s="268"/>
      <c r="H14" s="268"/>
      <c r="I14" s="268"/>
      <c r="J14" s="268"/>
      <c r="K14" s="268"/>
      <c r="L14" s="268"/>
      <c r="M14" s="269"/>
      <c r="N14" s="269"/>
      <c r="O14" s="329"/>
      <c r="P14" s="270">
        <f>SUM(E14:O14)</f>
        <v>0</v>
      </c>
      <c r="Q14" s="259"/>
      <c r="R14" s="262"/>
      <c r="S14" s="262"/>
      <c r="T14" s="260"/>
    </row>
    <row r="15" spans="1:20" ht="71.25" customHeight="1">
      <c r="A15" s="1195">
        <v>25313200000</v>
      </c>
      <c r="B15" s="1195">
        <v>16</v>
      </c>
      <c r="C15" s="1196" t="s">
        <v>557</v>
      </c>
      <c r="D15" s="312" t="s">
        <v>439</v>
      </c>
      <c r="E15" s="85"/>
      <c r="F15" s="85"/>
      <c r="G15" s="87"/>
      <c r="H15" s="87"/>
      <c r="I15" s="87"/>
      <c r="J15" s="87"/>
      <c r="K15" s="87"/>
      <c r="L15" s="87"/>
      <c r="M15" s="86"/>
      <c r="N15" s="86"/>
      <c r="O15" s="257"/>
      <c r="P15" s="257">
        <f>SUM(E15:N15)</f>
        <v>0</v>
      </c>
      <c r="Q15" s="261"/>
      <c r="R15" s="261"/>
      <c r="S15" s="261"/>
      <c r="T15" s="263">
        <f>Q15+S15</f>
        <v>0</v>
      </c>
    </row>
    <row r="16" spans="1:20" ht="64.5" customHeight="1">
      <c r="A16" s="1199"/>
      <c r="B16" s="1200"/>
      <c r="C16" s="1201"/>
      <c r="D16" s="313" t="s">
        <v>558</v>
      </c>
      <c r="E16" s="275"/>
      <c r="F16" s="275"/>
      <c r="G16" s="276"/>
      <c r="H16" s="277"/>
      <c r="I16" s="277"/>
      <c r="J16" s="277"/>
      <c r="K16" s="277"/>
      <c r="L16" s="277"/>
      <c r="M16" s="277"/>
      <c r="N16" s="277"/>
      <c r="O16" s="278"/>
      <c r="P16" s="278"/>
      <c r="Q16" s="279"/>
      <c r="R16" s="280"/>
      <c r="S16" s="280"/>
      <c r="T16" s="263">
        <f>Q16+S16+R16</f>
        <v>0</v>
      </c>
    </row>
    <row r="17" spans="1:20" ht="24" customHeight="1" thickBot="1">
      <c r="A17" s="1193"/>
      <c r="B17" s="1193"/>
      <c r="C17" s="1194"/>
      <c r="D17" s="310" t="s">
        <v>118</v>
      </c>
      <c r="E17" s="253">
        <f>E14+E15</f>
        <v>0</v>
      </c>
      <c r="F17" s="271">
        <f aca="true" t="shared" si="0" ref="F17:P17">F14+F15+F16</f>
        <v>0</v>
      </c>
      <c r="G17" s="271">
        <f t="shared" si="0"/>
        <v>0</v>
      </c>
      <c r="H17" s="271">
        <f t="shared" si="0"/>
        <v>0</v>
      </c>
      <c r="I17" s="271">
        <f t="shared" si="0"/>
        <v>0</v>
      </c>
      <c r="J17" s="271">
        <f t="shared" si="0"/>
        <v>0</v>
      </c>
      <c r="K17" s="271">
        <f t="shared" si="0"/>
        <v>0</v>
      </c>
      <c r="L17" s="271">
        <f t="shared" si="0"/>
        <v>0</v>
      </c>
      <c r="M17" s="271">
        <f t="shared" si="0"/>
        <v>0</v>
      </c>
      <c r="N17" s="271">
        <f t="shared" si="0"/>
        <v>0</v>
      </c>
      <c r="O17" s="271">
        <f t="shared" si="0"/>
        <v>0</v>
      </c>
      <c r="P17" s="271">
        <f t="shared" si="0"/>
        <v>0</v>
      </c>
      <c r="Q17" s="258">
        <f>Q14+Q15</f>
        <v>0</v>
      </c>
      <c r="R17" s="258">
        <f>R14+R15+R16</f>
        <v>0</v>
      </c>
      <c r="S17" s="258">
        <f>S14+S15</f>
        <v>0</v>
      </c>
      <c r="T17" s="281">
        <f>Q17+S17+R17</f>
        <v>0</v>
      </c>
    </row>
    <row r="18" spans="1:16" ht="12.75">
      <c r="A18" s="88"/>
      <c r="B18" s="88"/>
      <c r="C18" s="88"/>
      <c r="G18" s="89"/>
      <c r="H18" s="90"/>
      <c r="I18" s="90"/>
      <c r="J18" s="90"/>
      <c r="K18" s="90"/>
      <c r="L18" s="90"/>
      <c r="M18" s="90"/>
      <c r="N18" s="90"/>
      <c r="O18" s="90"/>
      <c r="P18" s="90"/>
    </row>
    <row r="19" spans="1:16" ht="15.75">
      <c r="A19" s="88"/>
      <c r="B19" s="88"/>
      <c r="C19" s="88"/>
      <c r="G19" s="91"/>
      <c r="H19" s="90"/>
      <c r="I19" s="90"/>
      <c r="J19" s="90"/>
      <c r="K19" s="90"/>
      <c r="L19" s="90"/>
      <c r="M19" s="90"/>
      <c r="N19" s="90"/>
      <c r="O19" s="90"/>
      <c r="P19" s="90"/>
    </row>
    <row r="20" spans="1:16" ht="12.75">
      <c r="A20" s="88"/>
      <c r="B20" s="88"/>
      <c r="C20" s="88"/>
      <c r="D20" s="92"/>
      <c r="E20" s="92"/>
      <c r="F20" s="92"/>
      <c r="G20" s="92"/>
      <c r="H20" s="92"/>
      <c r="I20" s="92"/>
      <c r="J20" s="92"/>
      <c r="K20" s="92"/>
      <c r="L20" s="92"/>
      <c r="M20" s="92"/>
      <c r="N20" s="92"/>
      <c r="O20" s="92"/>
      <c r="P20" s="92"/>
    </row>
    <row r="21" spans="1:16" ht="12.75">
      <c r="A21" s="88"/>
      <c r="B21" s="88"/>
      <c r="C21" s="88"/>
      <c r="H21" s="90"/>
      <c r="I21" s="90"/>
      <c r="J21" s="90"/>
      <c r="K21" s="90"/>
      <c r="L21" s="90"/>
      <c r="M21" s="90"/>
      <c r="N21" s="90"/>
      <c r="O21" s="90"/>
      <c r="P21" s="90"/>
    </row>
    <row r="22" spans="1:16" ht="23.25">
      <c r="A22" s="88"/>
      <c r="B22" s="88"/>
      <c r="C22" s="88"/>
      <c r="D22" s="308" t="s">
        <v>175</v>
      </c>
      <c r="F22" s="79"/>
      <c r="H22" s="90"/>
      <c r="I22" s="90"/>
      <c r="J22" s="90"/>
      <c r="K22" s="90"/>
      <c r="L22" s="90"/>
      <c r="M22" s="174"/>
      <c r="N22" s="90"/>
      <c r="O22" s="90"/>
      <c r="P22" s="309" t="s">
        <v>306</v>
      </c>
    </row>
    <row r="23" spans="1:16" ht="15.75">
      <c r="A23" s="88"/>
      <c r="B23" s="88"/>
      <c r="C23" s="88"/>
      <c r="D23" s="91"/>
      <c r="E23" s="91"/>
      <c r="F23" s="91"/>
      <c r="G23" s="91"/>
      <c r="H23" s="90"/>
      <c r="I23" s="90"/>
      <c r="J23" s="90"/>
      <c r="K23" s="90"/>
      <c r="L23" s="90"/>
      <c r="M23" s="90"/>
      <c r="N23" s="90"/>
      <c r="O23" s="90"/>
      <c r="P23" s="90"/>
    </row>
    <row r="24" spans="1:16" ht="12.75">
      <c r="A24" s="88"/>
      <c r="B24" s="88"/>
      <c r="C24" s="88"/>
      <c r="H24" s="90"/>
      <c r="I24" s="90"/>
      <c r="J24" s="90"/>
      <c r="K24" s="90"/>
      <c r="L24" s="90"/>
      <c r="M24" s="90"/>
      <c r="N24" s="90"/>
      <c r="O24" s="90"/>
      <c r="P24" s="90"/>
    </row>
    <row r="25" spans="1:16" ht="12.75">
      <c r="A25" s="88"/>
      <c r="B25" s="88"/>
      <c r="C25" s="88"/>
      <c r="H25" s="90"/>
      <c r="I25" s="90"/>
      <c r="J25" s="90"/>
      <c r="K25" s="90"/>
      <c r="L25" s="90"/>
      <c r="M25" s="90"/>
      <c r="N25" s="90"/>
      <c r="O25" s="90"/>
      <c r="P25" s="90"/>
    </row>
    <row r="26" spans="1:16" ht="12.75">
      <c r="A26" s="88"/>
      <c r="B26" s="88"/>
      <c r="C26" s="88"/>
      <c r="H26" s="90"/>
      <c r="I26" s="90"/>
      <c r="J26" s="90"/>
      <c r="K26" s="90"/>
      <c r="L26" s="90"/>
      <c r="M26" s="90"/>
      <c r="N26" s="90"/>
      <c r="O26" s="90"/>
      <c r="P26" s="90"/>
    </row>
    <row r="27" spans="1:16" ht="12.75">
      <c r="A27" s="88"/>
      <c r="B27" s="88"/>
      <c r="C27" s="88"/>
      <c r="H27" s="90"/>
      <c r="I27" s="90"/>
      <c r="J27" s="90"/>
      <c r="K27" s="90"/>
      <c r="L27" s="90"/>
      <c r="M27" s="90"/>
      <c r="N27" s="90"/>
      <c r="O27" s="90"/>
      <c r="P27" s="90"/>
    </row>
    <row r="28" spans="1:16" ht="12.75">
      <c r="A28" s="88"/>
      <c r="B28" s="88"/>
      <c r="C28" s="88"/>
      <c r="H28" s="90"/>
      <c r="I28" s="90"/>
      <c r="J28" s="90"/>
      <c r="K28" s="90"/>
      <c r="L28" s="90"/>
      <c r="M28" s="90"/>
      <c r="N28" s="90"/>
      <c r="O28" s="90"/>
      <c r="P28" s="90"/>
    </row>
    <row r="29" spans="1:16" ht="12.75">
      <c r="A29" s="88"/>
      <c r="B29" s="88"/>
      <c r="C29" s="88"/>
      <c r="H29" s="90"/>
      <c r="I29" s="90"/>
      <c r="J29" s="90"/>
      <c r="K29" s="90"/>
      <c r="L29" s="90"/>
      <c r="M29" s="90"/>
      <c r="N29" s="90"/>
      <c r="O29" s="90"/>
      <c r="P29" s="90"/>
    </row>
    <row r="30" spans="1:16" ht="12.75">
      <c r="A30" s="88"/>
      <c r="B30" s="88"/>
      <c r="C30" s="88"/>
      <c r="H30" s="90"/>
      <c r="I30" s="90"/>
      <c r="J30" s="90"/>
      <c r="K30" s="90"/>
      <c r="L30" s="90"/>
      <c r="M30" s="90"/>
      <c r="N30" s="90"/>
      <c r="O30" s="90"/>
      <c r="P30" s="90"/>
    </row>
    <row r="31" spans="1:16" ht="12.75">
      <c r="A31" s="88"/>
      <c r="B31" s="88"/>
      <c r="C31" s="88"/>
      <c r="H31" s="90"/>
      <c r="I31" s="90"/>
      <c r="J31" s="90"/>
      <c r="K31" s="90"/>
      <c r="L31" s="90"/>
      <c r="M31" s="90"/>
      <c r="N31" s="90"/>
      <c r="O31" s="90"/>
      <c r="P31" s="90"/>
    </row>
    <row r="32" spans="1:16" ht="12.75">
      <c r="A32" s="88"/>
      <c r="B32" s="88"/>
      <c r="C32" s="88"/>
      <c r="H32" s="90"/>
      <c r="I32" s="90"/>
      <c r="J32" s="90"/>
      <c r="K32" s="90"/>
      <c r="L32" s="90"/>
      <c r="M32" s="90"/>
      <c r="N32" s="90"/>
      <c r="O32" s="90"/>
      <c r="P32" s="90"/>
    </row>
    <row r="33" spans="1:16" ht="12.75">
      <c r="A33" s="88"/>
      <c r="B33" s="88"/>
      <c r="C33" s="88"/>
      <c r="H33" s="90"/>
      <c r="I33" s="90"/>
      <c r="J33" s="90"/>
      <c r="K33" s="90"/>
      <c r="L33" s="90"/>
      <c r="M33" s="90"/>
      <c r="N33" s="90"/>
      <c r="O33" s="90"/>
      <c r="P33" s="90"/>
    </row>
    <row r="34" spans="1:16" ht="12.75">
      <c r="A34" s="88"/>
      <c r="B34" s="88"/>
      <c r="C34" s="88"/>
      <c r="H34" s="90"/>
      <c r="I34" s="90"/>
      <c r="J34" s="90"/>
      <c r="K34" s="90"/>
      <c r="L34" s="90"/>
      <c r="M34" s="90"/>
      <c r="N34" s="90"/>
      <c r="O34" s="90"/>
      <c r="P34" s="90"/>
    </row>
    <row r="35" spans="1:16" ht="12.75">
      <c r="A35" s="88"/>
      <c r="B35" s="88"/>
      <c r="C35" s="88"/>
      <c r="H35" s="90"/>
      <c r="I35" s="90"/>
      <c r="J35" s="90"/>
      <c r="K35" s="90"/>
      <c r="L35" s="90"/>
      <c r="M35" s="90"/>
      <c r="N35" s="90"/>
      <c r="O35" s="90"/>
      <c r="P35" s="90"/>
    </row>
    <row r="36" spans="1:16" ht="12.75">
      <c r="A36" s="88"/>
      <c r="B36" s="88"/>
      <c r="C36" s="88"/>
      <c r="H36" s="90"/>
      <c r="I36" s="90"/>
      <c r="J36" s="90"/>
      <c r="K36" s="90"/>
      <c r="L36" s="90"/>
      <c r="M36" s="90"/>
      <c r="N36" s="90"/>
      <c r="O36" s="90"/>
      <c r="P36" s="90"/>
    </row>
    <row r="37" spans="1:16" ht="12.75">
      <c r="A37" s="88"/>
      <c r="B37" s="88"/>
      <c r="C37" s="88"/>
      <c r="H37" s="90"/>
      <c r="I37" s="90"/>
      <c r="J37" s="90"/>
      <c r="K37" s="90"/>
      <c r="L37" s="90"/>
      <c r="M37" s="90"/>
      <c r="N37" s="90"/>
      <c r="O37" s="90"/>
      <c r="P37" s="90"/>
    </row>
    <row r="38" spans="1:16" ht="12.75">
      <c r="A38" s="88"/>
      <c r="B38" s="88"/>
      <c r="C38" s="88"/>
      <c r="H38" s="90"/>
      <c r="I38" s="90"/>
      <c r="J38" s="90"/>
      <c r="K38" s="90"/>
      <c r="L38" s="90"/>
      <c r="M38" s="90"/>
      <c r="N38" s="90"/>
      <c r="O38" s="90"/>
      <c r="P38" s="90"/>
    </row>
    <row r="39" spans="1:16" ht="12.75">
      <c r="A39" s="88"/>
      <c r="B39" s="88"/>
      <c r="C39" s="88"/>
      <c r="H39" s="90"/>
      <c r="I39" s="90"/>
      <c r="J39" s="90"/>
      <c r="K39" s="90"/>
      <c r="L39" s="90"/>
      <c r="M39" s="90"/>
      <c r="N39" s="90"/>
      <c r="O39" s="90"/>
      <c r="P39" s="90"/>
    </row>
    <row r="40" spans="1:16" ht="12.75">
      <c r="A40" s="88"/>
      <c r="B40" s="88"/>
      <c r="C40" s="88"/>
      <c r="H40" s="90"/>
      <c r="I40" s="90"/>
      <c r="J40" s="90"/>
      <c r="K40" s="90"/>
      <c r="L40" s="90"/>
      <c r="M40" s="90"/>
      <c r="N40" s="90"/>
      <c r="O40" s="90"/>
      <c r="P40" s="90"/>
    </row>
    <row r="41" spans="1:16" ht="12.75">
      <c r="A41" s="88"/>
      <c r="B41" s="88"/>
      <c r="C41" s="88"/>
      <c r="H41" s="90"/>
      <c r="I41" s="90"/>
      <c r="J41" s="90"/>
      <c r="K41" s="90"/>
      <c r="L41" s="90"/>
      <c r="M41" s="90"/>
      <c r="N41" s="90"/>
      <c r="O41" s="90"/>
      <c r="P41" s="90"/>
    </row>
    <row r="42" spans="1:16" ht="12.75">
      <c r="A42" s="88"/>
      <c r="B42" s="88"/>
      <c r="C42" s="88"/>
      <c r="H42" s="90"/>
      <c r="I42" s="90"/>
      <c r="J42" s="90"/>
      <c r="K42" s="90"/>
      <c r="L42" s="90"/>
      <c r="M42" s="90"/>
      <c r="N42" s="90"/>
      <c r="O42" s="90"/>
      <c r="P42" s="90"/>
    </row>
    <row r="43" spans="1:16" ht="12.75">
      <c r="A43" s="88"/>
      <c r="B43" s="88"/>
      <c r="C43" s="88"/>
      <c r="H43" s="90"/>
      <c r="I43" s="90"/>
      <c r="J43" s="90"/>
      <c r="K43" s="90"/>
      <c r="L43" s="90"/>
      <c r="M43" s="90"/>
      <c r="N43" s="90"/>
      <c r="O43" s="90"/>
      <c r="P43" s="90"/>
    </row>
    <row r="44" spans="1:16" ht="18.75" customHeight="1">
      <c r="A44" s="88"/>
      <c r="B44" s="88"/>
      <c r="C44" s="88"/>
      <c r="H44" s="90"/>
      <c r="I44" s="90"/>
      <c r="J44" s="90"/>
      <c r="K44" s="90"/>
      <c r="L44" s="90"/>
      <c r="M44" s="90"/>
      <c r="N44" s="90"/>
      <c r="O44" s="90"/>
      <c r="P44" s="90"/>
    </row>
    <row r="45" spans="1:16" ht="12.75">
      <c r="A45" s="88"/>
      <c r="B45" s="88"/>
      <c r="C45" s="88"/>
      <c r="H45" s="90"/>
      <c r="I45" s="90"/>
      <c r="J45" s="90"/>
      <c r="K45" s="90"/>
      <c r="L45" s="90"/>
      <c r="M45" s="90"/>
      <c r="N45" s="90"/>
      <c r="O45" s="90"/>
      <c r="P45" s="90"/>
    </row>
    <row r="46" spans="1:16" ht="12.75">
      <c r="A46" s="88"/>
      <c r="B46" s="88"/>
      <c r="C46" s="88"/>
      <c r="H46" s="90"/>
      <c r="I46" s="90"/>
      <c r="J46" s="90"/>
      <c r="K46" s="90"/>
      <c r="L46" s="90"/>
      <c r="M46" s="90"/>
      <c r="N46" s="90"/>
      <c r="O46" s="90"/>
      <c r="P46" s="90"/>
    </row>
    <row r="47" spans="1:16" ht="12.75">
      <c r="A47" s="88"/>
      <c r="B47" s="88"/>
      <c r="C47" s="88"/>
      <c r="H47" s="90"/>
      <c r="I47" s="90"/>
      <c r="J47" s="90"/>
      <c r="K47" s="90"/>
      <c r="L47" s="90"/>
      <c r="M47" s="90"/>
      <c r="N47" s="90"/>
      <c r="O47" s="90"/>
      <c r="P47" s="90"/>
    </row>
    <row r="48" spans="1:16" ht="12.75">
      <c r="A48" s="88"/>
      <c r="B48" s="88"/>
      <c r="C48" s="88"/>
      <c r="H48" s="90"/>
      <c r="I48" s="90"/>
      <c r="J48" s="90"/>
      <c r="K48" s="90"/>
      <c r="L48" s="90"/>
      <c r="M48" s="90"/>
      <c r="N48" s="90"/>
      <c r="O48" s="90"/>
      <c r="P48" s="90"/>
    </row>
    <row r="49" spans="1:16" ht="12.75">
      <c r="A49" s="88"/>
      <c r="B49" s="88"/>
      <c r="C49" s="88"/>
      <c r="H49" s="90"/>
      <c r="I49" s="90"/>
      <c r="J49" s="90"/>
      <c r="K49" s="90"/>
      <c r="L49" s="90"/>
      <c r="M49" s="90"/>
      <c r="N49" s="90"/>
      <c r="O49" s="90"/>
      <c r="P49" s="90"/>
    </row>
    <row r="50" spans="1:16" ht="12.75">
      <c r="A50" s="88"/>
      <c r="B50" s="88"/>
      <c r="C50" s="88"/>
      <c r="H50" s="90"/>
      <c r="I50" s="90"/>
      <c r="J50" s="90"/>
      <c r="K50" s="90"/>
      <c r="L50" s="90"/>
      <c r="M50" s="90"/>
      <c r="N50" s="90"/>
      <c r="O50" s="90"/>
      <c r="P50" s="90"/>
    </row>
    <row r="51" spans="1:16" ht="12.75">
      <c r="A51" s="88"/>
      <c r="B51" s="88"/>
      <c r="C51" s="88"/>
      <c r="H51" s="90"/>
      <c r="I51" s="90"/>
      <c r="J51" s="90"/>
      <c r="K51" s="90"/>
      <c r="L51" s="90"/>
      <c r="M51" s="90"/>
      <c r="N51" s="90"/>
      <c r="O51" s="90"/>
      <c r="P51" s="90"/>
    </row>
    <row r="52" spans="1:16" ht="12.75">
      <c r="A52" s="88"/>
      <c r="B52" s="88"/>
      <c r="C52" s="88"/>
      <c r="H52" s="90"/>
      <c r="I52" s="90"/>
      <c r="J52" s="90"/>
      <c r="K52" s="90"/>
      <c r="L52" s="90"/>
      <c r="M52" s="90"/>
      <c r="N52" s="90"/>
      <c r="O52" s="90"/>
      <c r="P52" s="90"/>
    </row>
    <row r="53" spans="1:16" ht="12.75">
      <c r="A53" s="88"/>
      <c r="B53" s="88"/>
      <c r="C53" s="88"/>
      <c r="H53" s="90"/>
      <c r="I53" s="90"/>
      <c r="J53" s="90"/>
      <c r="K53" s="90"/>
      <c r="L53" s="90"/>
      <c r="M53" s="90"/>
      <c r="N53" s="90"/>
      <c r="O53" s="90"/>
      <c r="P53" s="90"/>
    </row>
    <row r="54" spans="1:16" ht="12.75">
      <c r="A54" s="88"/>
      <c r="B54" s="88"/>
      <c r="C54" s="88"/>
      <c r="H54" s="90"/>
      <c r="I54" s="90"/>
      <c r="J54" s="90"/>
      <c r="K54" s="90"/>
      <c r="L54" s="90"/>
      <c r="M54" s="90"/>
      <c r="N54" s="90"/>
      <c r="O54" s="90"/>
      <c r="P54" s="90"/>
    </row>
    <row r="55" spans="1:16" ht="12.75">
      <c r="A55" s="88"/>
      <c r="B55" s="88"/>
      <c r="C55" s="88"/>
      <c r="H55" s="90"/>
      <c r="I55" s="90"/>
      <c r="J55" s="90"/>
      <c r="K55" s="90"/>
      <c r="L55" s="90"/>
      <c r="M55" s="90"/>
      <c r="N55" s="90"/>
      <c r="O55" s="90"/>
      <c r="P55" s="90"/>
    </row>
    <row r="56" spans="1:16" ht="12.75">
      <c r="A56" s="88"/>
      <c r="B56" s="88"/>
      <c r="C56" s="88"/>
      <c r="H56" s="90"/>
      <c r="I56" s="90"/>
      <c r="J56" s="90"/>
      <c r="K56" s="90"/>
      <c r="L56" s="90"/>
      <c r="M56" s="90"/>
      <c r="N56" s="90"/>
      <c r="O56" s="90"/>
      <c r="P56" s="90"/>
    </row>
    <row r="57" spans="1:16" ht="12.75">
      <c r="A57" s="88"/>
      <c r="B57" s="88"/>
      <c r="C57" s="88"/>
      <c r="H57" s="90"/>
      <c r="I57" s="90"/>
      <c r="J57" s="90"/>
      <c r="K57" s="90"/>
      <c r="L57" s="90"/>
      <c r="M57" s="90"/>
      <c r="N57" s="90"/>
      <c r="O57" s="90"/>
      <c r="P57" s="90"/>
    </row>
    <row r="58" spans="1:16" ht="12.75">
      <c r="A58" s="88"/>
      <c r="B58" s="88"/>
      <c r="C58" s="88"/>
      <c r="H58" s="90"/>
      <c r="I58" s="90"/>
      <c r="J58" s="90"/>
      <c r="K58" s="90"/>
      <c r="L58" s="90"/>
      <c r="M58" s="90"/>
      <c r="N58" s="90"/>
      <c r="O58" s="90"/>
      <c r="P58" s="90"/>
    </row>
    <row r="59" spans="1:16" ht="12.75">
      <c r="A59" s="88"/>
      <c r="B59" s="88"/>
      <c r="C59" s="88"/>
      <c r="H59" s="90"/>
      <c r="I59" s="90"/>
      <c r="J59" s="90"/>
      <c r="K59" s="90"/>
      <c r="L59" s="90"/>
      <c r="M59" s="90"/>
      <c r="N59" s="90"/>
      <c r="O59" s="90"/>
      <c r="P59" s="90"/>
    </row>
    <row r="60" spans="1:16" ht="12.75">
      <c r="A60" s="88"/>
      <c r="B60" s="88"/>
      <c r="C60" s="88"/>
      <c r="H60" s="90"/>
      <c r="I60" s="90"/>
      <c r="J60" s="90"/>
      <c r="K60" s="90"/>
      <c r="L60" s="90"/>
      <c r="M60" s="90"/>
      <c r="N60" s="90"/>
      <c r="O60" s="90"/>
      <c r="P60" s="90"/>
    </row>
    <row r="61" spans="1:16" ht="12.75">
      <c r="A61" s="88"/>
      <c r="B61" s="88"/>
      <c r="C61" s="88"/>
      <c r="H61" s="90"/>
      <c r="I61" s="90"/>
      <c r="J61" s="90"/>
      <c r="K61" s="90"/>
      <c r="L61" s="90"/>
      <c r="M61" s="90"/>
      <c r="N61" s="90"/>
      <c r="O61" s="90"/>
      <c r="P61" s="90"/>
    </row>
    <row r="62" spans="1:16" ht="12.75">
      <c r="A62" s="88"/>
      <c r="B62" s="88"/>
      <c r="C62" s="88"/>
      <c r="H62" s="90"/>
      <c r="I62" s="90"/>
      <c r="J62" s="90"/>
      <c r="K62" s="90"/>
      <c r="L62" s="90"/>
      <c r="M62" s="90"/>
      <c r="N62" s="90"/>
      <c r="O62" s="90"/>
      <c r="P62" s="90"/>
    </row>
    <row r="63" spans="1:16" ht="12.75">
      <c r="A63" s="88"/>
      <c r="B63" s="88"/>
      <c r="C63" s="88"/>
      <c r="H63" s="90"/>
      <c r="I63" s="90"/>
      <c r="J63" s="90"/>
      <c r="K63" s="90"/>
      <c r="L63" s="90"/>
      <c r="M63" s="90"/>
      <c r="N63" s="90"/>
      <c r="O63" s="90"/>
      <c r="P63" s="90"/>
    </row>
    <row r="64" spans="1:16" ht="12.75">
      <c r="A64" s="88"/>
      <c r="B64" s="88"/>
      <c r="C64" s="88"/>
      <c r="H64" s="90"/>
      <c r="I64" s="90"/>
      <c r="J64" s="90"/>
      <c r="K64" s="90"/>
      <c r="L64" s="90"/>
      <c r="M64" s="90"/>
      <c r="N64" s="90"/>
      <c r="O64" s="90"/>
      <c r="P64" s="90"/>
    </row>
    <row r="65" spans="1:16" ht="12.75">
      <c r="A65" s="88"/>
      <c r="B65" s="88"/>
      <c r="C65" s="88"/>
      <c r="H65" s="90"/>
      <c r="I65" s="90"/>
      <c r="J65" s="90"/>
      <c r="K65" s="90"/>
      <c r="L65" s="90"/>
      <c r="M65" s="90"/>
      <c r="N65" s="90"/>
      <c r="O65" s="90"/>
      <c r="P65" s="90"/>
    </row>
    <row r="66" spans="1:16" ht="12.75">
      <c r="A66" s="88"/>
      <c r="B66" s="88"/>
      <c r="C66" s="88"/>
      <c r="H66" s="90"/>
      <c r="I66" s="90"/>
      <c r="J66" s="90"/>
      <c r="K66" s="90"/>
      <c r="L66" s="90"/>
      <c r="M66" s="90"/>
      <c r="N66" s="90"/>
      <c r="O66" s="90"/>
      <c r="P66" s="90"/>
    </row>
    <row r="67" spans="1:16" ht="12.75">
      <c r="A67" s="88"/>
      <c r="B67" s="88"/>
      <c r="C67" s="88"/>
      <c r="H67" s="90"/>
      <c r="I67" s="90"/>
      <c r="J67" s="90"/>
      <c r="K67" s="90"/>
      <c r="L67" s="90"/>
      <c r="M67" s="90"/>
      <c r="N67" s="90"/>
      <c r="O67" s="90"/>
      <c r="P67" s="90"/>
    </row>
    <row r="68" spans="1:16" ht="12.75">
      <c r="A68" s="88"/>
      <c r="B68" s="88"/>
      <c r="C68" s="88"/>
      <c r="H68" s="90"/>
      <c r="I68" s="90"/>
      <c r="J68" s="90"/>
      <c r="K68" s="90"/>
      <c r="L68" s="90"/>
      <c r="M68" s="90"/>
      <c r="N68" s="90"/>
      <c r="O68" s="90"/>
      <c r="P68" s="90"/>
    </row>
    <row r="69" spans="1:16" ht="12.75">
      <c r="A69" s="88"/>
      <c r="B69" s="88"/>
      <c r="C69" s="88"/>
      <c r="H69" s="90"/>
      <c r="I69" s="90"/>
      <c r="J69" s="90"/>
      <c r="K69" s="90"/>
      <c r="L69" s="90"/>
      <c r="M69" s="90"/>
      <c r="N69" s="90"/>
      <c r="O69" s="90"/>
      <c r="P69" s="90"/>
    </row>
    <row r="70" spans="1:16" ht="12.75">
      <c r="A70" s="88"/>
      <c r="B70" s="88"/>
      <c r="C70" s="88"/>
      <c r="H70" s="90"/>
      <c r="I70" s="90"/>
      <c r="J70" s="90"/>
      <c r="K70" s="90"/>
      <c r="L70" s="90"/>
      <c r="M70" s="90"/>
      <c r="N70" s="90"/>
      <c r="O70" s="90"/>
      <c r="P70" s="90"/>
    </row>
    <row r="71" spans="1:16" ht="12.75">
      <c r="A71" s="88"/>
      <c r="B71" s="88"/>
      <c r="C71" s="88"/>
      <c r="H71" s="90"/>
      <c r="I71" s="90"/>
      <c r="J71" s="90"/>
      <c r="K71" s="90"/>
      <c r="L71" s="90"/>
      <c r="M71" s="90"/>
      <c r="N71" s="90"/>
      <c r="O71" s="90"/>
      <c r="P71" s="90"/>
    </row>
    <row r="72" spans="1:16" ht="12.75">
      <c r="A72" s="88"/>
      <c r="B72" s="88"/>
      <c r="C72" s="88"/>
      <c r="H72" s="90"/>
      <c r="I72" s="90"/>
      <c r="J72" s="90"/>
      <c r="K72" s="90"/>
      <c r="L72" s="90"/>
      <c r="M72" s="90"/>
      <c r="N72" s="90"/>
      <c r="O72" s="90"/>
      <c r="P72" s="90"/>
    </row>
    <row r="73" spans="1:16" ht="12.75">
      <c r="A73" s="88"/>
      <c r="B73" s="88"/>
      <c r="C73" s="88"/>
      <c r="H73" s="90"/>
      <c r="I73" s="90"/>
      <c r="J73" s="90"/>
      <c r="K73" s="90"/>
      <c r="L73" s="90"/>
      <c r="M73" s="90"/>
      <c r="N73" s="90"/>
      <c r="O73" s="90"/>
      <c r="P73" s="90"/>
    </row>
    <row r="74" spans="1:16" ht="12.75">
      <c r="A74" s="88"/>
      <c r="B74" s="88"/>
      <c r="C74" s="88"/>
      <c r="H74" s="90"/>
      <c r="I74" s="90"/>
      <c r="J74" s="90"/>
      <c r="K74" s="90"/>
      <c r="L74" s="90"/>
      <c r="M74" s="90"/>
      <c r="N74" s="90"/>
      <c r="O74" s="90"/>
      <c r="P74" s="90"/>
    </row>
    <row r="75" spans="1:16" ht="12.75">
      <c r="A75" s="88"/>
      <c r="B75" s="88"/>
      <c r="C75" s="88"/>
      <c r="H75" s="90"/>
      <c r="I75" s="90"/>
      <c r="J75" s="90"/>
      <c r="K75" s="90"/>
      <c r="L75" s="90"/>
      <c r="M75" s="90"/>
      <c r="N75" s="90"/>
      <c r="O75" s="90"/>
      <c r="P75" s="90"/>
    </row>
    <row r="76" spans="1:16" ht="12.75">
      <c r="A76" s="88"/>
      <c r="B76" s="88"/>
      <c r="C76" s="88"/>
      <c r="H76" s="90"/>
      <c r="I76" s="90"/>
      <c r="J76" s="90"/>
      <c r="K76" s="90"/>
      <c r="L76" s="90"/>
      <c r="M76" s="90"/>
      <c r="N76" s="90"/>
      <c r="O76" s="90"/>
      <c r="P76" s="90"/>
    </row>
    <row r="77" spans="1:16" ht="12.75">
      <c r="A77" s="88"/>
      <c r="B77" s="88"/>
      <c r="C77" s="88"/>
      <c r="H77" s="90"/>
      <c r="I77" s="90"/>
      <c r="J77" s="90"/>
      <c r="K77" s="90"/>
      <c r="L77" s="90"/>
      <c r="M77" s="90"/>
      <c r="N77" s="90"/>
      <c r="O77" s="90"/>
      <c r="P77" s="90"/>
    </row>
    <row r="78" spans="1:16" ht="12.75">
      <c r="A78" s="88"/>
      <c r="B78" s="88"/>
      <c r="C78" s="88"/>
      <c r="H78" s="90"/>
      <c r="I78" s="90"/>
      <c r="J78" s="90"/>
      <c r="K78" s="90"/>
      <c r="L78" s="90"/>
      <c r="M78" s="90"/>
      <c r="N78" s="90"/>
      <c r="O78" s="90"/>
      <c r="P78" s="90"/>
    </row>
    <row r="79" spans="1:16" ht="12.75">
      <c r="A79" s="88"/>
      <c r="B79" s="88"/>
      <c r="C79" s="88"/>
      <c r="H79" s="90"/>
      <c r="I79" s="90"/>
      <c r="J79" s="90"/>
      <c r="K79" s="90"/>
      <c r="L79" s="90"/>
      <c r="M79" s="90"/>
      <c r="N79" s="90"/>
      <c r="O79" s="90"/>
      <c r="P79" s="90"/>
    </row>
    <row r="80" spans="1:16" ht="12.75">
      <c r="A80" s="88"/>
      <c r="B80" s="88"/>
      <c r="C80" s="88"/>
      <c r="H80" s="90"/>
      <c r="I80" s="90"/>
      <c r="J80" s="90"/>
      <c r="K80" s="90"/>
      <c r="L80" s="90"/>
      <c r="M80" s="90"/>
      <c r="N80" s="90"/>
      <c r="O80" s="90"/>
      <c r="P80" s="90"/>
    </row>
    <row r="81" spans="1:16" ht="12.75">
      <c r="A81" s="88"/>
      <c r="B81" s="88"/>
      <c r="C81" s="88"/>
      <c r="H81" s="90"/>
      <c r="I81" s="90"/>
      <c r="J81" s="90"/>
      <c r="K81" s="90"/>
      <c r="L81" s="90"/>
      <c r="M81" s="90"/>
      <c r="N81" s="90"/>
      <c r="O81" s="90"/>
      <c r="P81" s="90"/>
    </row>
    <row r="82" spans="1:16" ht="12.75">
      <c r="A82" s="88"/>
      <c r="B82" s="88"/>
      <c r="C82" s="88"/>
      <c r="H82" s="90"/>
      <c r="I82" s="90"/>
      <c r="J82" s="90"/>
      <c r="K82" s="90"/>
      <c r="L82" s="90"/>
      <c r="M82" s="90"/>
      <c r="N82" s="90"/>
      <c r="O82" s="90"/>
      <c r="P82" s="90"/>
    </row>
    <row r="83" spans="1:16" ht="12.75">
      <c r="A83" s="88"/>
      <c r="B83" s="88"/>
      <c r="C83" s="88"/>
      <c r="H83" s="90"/>
      <c r="I83" s="90"/>
      <c r="J83" s="90"/>
      <c r="K83" s="90"/>
      <c r="L83" s="90"/>
      <c r="M83" s="90"/>
      <c r="N83" s="90"/>
      <c r="O83" s="90"/>
      <c r="P83" s="90"/>
    </row>
    <row r="84" spans="1:16" ht="12.75">
      <c r="A84" s="88"/>
      <c r="B84" s="88"/>
      <c r="C84" s="88"/>
      <c r="H84" s="90"/>
      <c r="I84" s="90"/>
      <c r="J84" s="90"/>
      <c r="K84" s="90"/>
      <c r="L84" s="90"/>
      <c r="M84" s="90"/>
      <c r="N84" s="90"/>
      <c r="O84" s="90"/>
      <c r="P84" s="90"/>
    </row>
    <row r="85" spans="1:16" ht="12.75">
      <c r="A85" s="88"/>
      <c r="B85" s="88"/>
      <c r="C85" s="88"/>
      <c r="H85" s="90"/>
      <c r="I85" s="90"/>
      <c r="J85" s="90"/>
      <c r="K85" s="90"/>
      <c r="L85" s="90"/>
      <c r="M85" s="90"/>
      <c r="N85" s="90"/>
      <c r="O85" s="90"/>
      <c r="P85" s="90"/>
    </row>
    <row r="86" spans="1:16" ht="12.75">
      <c r="A86" s="88"/>
      <c r="B86" s="88"/>
      <c r="C86" s="88"/>
      <c r="H86" s="90"/>
      <c r="I86" s="90"/>
      <c r="J86" s="90"/>
      <c r="K86" s="90"/>
      <c r="L86" s="90"/>
      <c r="M86" s="90"/>
      <c r="N86" s="90"/>
      <c r="O86" s="90"/>
      <c r="P86" s="90"/>
    </row>
    <row r="87" spans="1:16" ht="12.75">
      <c r="A87" s="88"/>
      <c r="B87" s="88"/>
      <c r="C87" s="88"/>
      <c r="H87" s="90"/>
      <c r="I87" s="90"/>
      <c r="J87" s="90"/>
      <c r="K87" s="90"/>
      <c r="L87" s="90"/>
      <c r="M87" s="90"/>
      <c r="N87" s="90"/>
      <c r="O87" s="90"/>
      <c r="P87" s="90"/>
    </row>
    <row r="88" spans="1:16" ht="12.75">
      <c r="A88" s="88"/>
      <c r="B88" s="88"/>
      <c r="C88" s="88"/>
      <c r="H88" s="90"/>
      <c r="I88" s="90"/>
      <c r="J88" s="90"/>
      <c r="K88" s="90"/>
      <c r="L88" s="90"/>
      <c r="M88" s="90"/>
      <c r="N88" s="90"/>
      <c r="O88" s="90"/>
      <c r="P88" s="90"/>
    </row>
    <row r="89" spans="1:16" ht="12.75">
      <c r="A89" s="88"/>
      <c r="B89" s="88"/>
      <c r="C89" s="88"/>
      <c r="H89" s="90"/>
      <c r="I89" s="90"/>
      <c r="J89" s="90"/>
      <c r="K89" s="90"/>
      <c r="L89" s="90"/>
      <c r="M89" s="90"/>
      <c r="N89" s="90"/>
      <c r="O89" s="90"/>
      <c r="P89" s="90"/>
    </row>
    <row r="90" spans="1:16" ht="12.75">
      <c r="A90" s="88"/>
      <c r="B90" s="88"/>
      <c r="C90" s="88"/>
      <c r="H90" s="90"/>
      <c r="I90" s="90"/>
      <c r="J90" s="90"/>
      <c r="K90" s="90"/>
      <c r="L90" s="90"/>
      <c r="M90" s="90"/>
      <c r="N90" s="90"/>
      <c r="O90" s="90"/>
      <c r="P90" s="90"/>
    </row>
    <row r="91" spans="1:16" ht="12.75">
      <c r="A91" s="88"/>
      <c r="B91" s="88"/>
      <c r="C91" s="88"/>
      <c r="H91" s="90"/>
      <c r="I91" s="90"/>
      <c r="J91" s="90"/>
      <c r="K91" s="90"/>
      <c r="L91" s="90"/>
      <c r="M91" s="90"/>
      <c r="N91" s="90"/>
      <c r="O91" s="90"/>
      <c r="P91" s="90"/>
    </row>
    <row r="92" spans="1:16" ht="12.75">
      <c r="A92" s="88"/>
      <c r="B92" s="88"/>
      <c r="C92" s="88"/>
      <c r="H92" s="90"/>
      <c r="I92" s="90"/>
      <c r="J92" s="90"/>
      <c r="K92" s="90"/>
      <c r="L92" s="90"/>
      <c r="M92" s="90"/>
      <c r="N92" s="90"/>
      <c r="O92" s="90"/>
      <c r="P92" s="90"/>
    </row>
    <row r="93" spans="1:16" ht="12.75">
      <c r="A93" s="88"/>
      <c r="B93" s="88"/>
      <c r="C93" s="88"/>
      <c r="H93" s="90"/>
      <c r="I93" s="90"/>
      <c r="J93" s="90"/>
      <c r="K93" s="90"/>
      <c r="L93" s="90"/>
      <c r="M93" s="90"/>
      <c r="N93" s="90"/>
      <c r="O93" s="90"/>
      <c r="P93" s="90"/>
    </row>
    <row r="94" spans="1:16" ht="12.75">
      <c r="A94" s="88"/>
      <c r="B94" s="88"/>
      <c r="C94" s="88"/>
      <c r="H94" s="90"/>
      <c r="I94" s="90"/>
      <c r="J94" s="90"/>
      <c r="K94" s="90"/>
      <c r="L94" s="90"/>
      <c r="M94" s="90"/>
      <c r="N94" s="90"/>
      <c r="O94" s="90"/>
      <c r="P94" s="90"/>
    </row>
    <row r="95" spans="1:16" ht="12.75">
      <c r="A95" s="88"/>
      <c r="B95" s="88"/>
      <c r="C95" s="88"/>
      <c r="H95" s="90"/>
      <c r="I95" s="90"/>
      <c r="J95" s="90"/>
      <c r="K95" s="90"/>
      <c r="L95" s="90"/>
      <c r="M95" s="90"/>
      <c r="N95" s="90"/>
      <c r="O95" s="90"/>
      <c r="P95" s="90"/>
    </row>
    <row r="96" spans="1:3" ht="12.75">
      <c r="A96" s="88"/>
      <c r="B96" s="88"/>
      <c r="C96" s="88"/>
    </row>
    <row r="97" spans="1:3" ht="12.75">
      <c r="A97" s="88"/>
      <c r="B97" s="88"/>
      <c r="C97" s="88"/>
    </row>
    <row r="98" spans="1:3" ht="12.75">
      <c r="A98" s="88"/>
      <c r="B98" s="88"/>
      <c r="C98" s="88"/>
    </row>
    <row r="99" spans="1:3" ht="12.75">
      <c r="A99" s="88"/>
      <c r="B99" s="88"/>
      <c r="C99" s="88"/>
    </row>
    <row r="100" spans="1:3" ht="12.75">
      <c r="A100" s="88"/>
      <c r="B100" s="88"/>
      <c r="C100" s="88"/>
    </row>
    <row r="101" spans="1:3" ht="12.75">
      <c r="A101" s="88"/>
      <c r="B101" s="88"/>
      <c r="C101" s="88"/>
    </row>
    <row r="102" spans="1:3" ht="12.75">
      <c r="A102" s="88"/>
      <c r="B102" s="88"/>
      <c r="C102" s="88"/>
    </row>
    <row r="103" spans="1:3" ht="12.75">
      <c r="A103" s="88"/>
      <c r="B103" s="88"/>
      <c r="C103" s="88"/>
    </row>
    <row r="104" spans="1:3" ht="12.75">
      <c r="A104" s="88"/>
      <c r="B104" s="88"/>
      <c r="C104" s="88"/>
    </row>
    <row r="105" spans="1:3" ht="12.75">
      <c r="A105" s="88"/>
      <c r="B105" s="88"/>
      <c r="C105" s="88"/>
    </row>
    <row r="106" spans="1:3" ht="12.75">
      <c r="A106" s="88"/>
      <c r="B106" s="88"/>
      <c r="C106" s="88"/>
    </row>
    <row r="107" spans="1:3" ht="12.75">
      <c r="A107" s="88"/>
      <c r="B107" s="88"/>
      <c r="C107" s="88"/>
    </row>
    <row r="108" spans="1:3" ht="12.75">
      <c r="A108" s="88"/>
      <c r="B108" s="88"/>
      <c r="C108" s="88"/>
    </row>
    <row r="109" spans="1:3" ht="12.75">
      <c r="A109" s="88"/>
      <c r="B109" s="88"/>
      <c r="C109" s="88"/>
    </row>
    <row r="110" spans="1:3" ht="12.75">
      <c r="A110" s="88"/>
      <c r="B110" s="88"/>
      <c r="C110" s="88"/>
    </row>
    <row r="111" spans="1:3" ht="12.75">
      <c r="A111" s="88"/>
      <c r="B111" s="88"/>
      <c r="C111" s="88"/>
    </row>
    <row r="112" spans="1:3" ht="12.75">
      <c r="A112" s="88"/>
      <c r="B112" s="88"/>
      <c r="C112" s="88"/>
    </row>
    <row r="113" spans="1:3" ht="12.75">
      <c r="A113" s="88"/>
      <c r="B113" s="88"/>
      <c r="C113" s="88"/>
    </row>
    <row r="114" spans="1:3" ht="12.75">
      <c r="A114" s="88"/>
      <c r="B114" s="88"/>
      <c r="C114" s="88"/>
    </row>
    <row r="115" spans="1:3" ht="12.75">
      <c r="A115" s="88"/>
      <c r="B115" s="88"/>
      <c r="C115" s="88"/>
    </row>
    <row r="116" spans="1:3" ht="12.75">
      <c r="A116" s="88"/>
      <c r="B116" s="88"/>
      <c r="C116" s="88"/>
    </row>
    <row r="117" spans="1:3" ht="12.75">
      <c r="A117" s="88"/>
      <c r="B117" s="88"/>
      <c r="C117" s="88"/>
    </row>
    <row r="118" spans="1:3" ht="12.75">
      <c r="A118" s="88"/>
      <c r="B118" s="88"/>
      <c r="C118" s="88"/>
    </row>
    <row r="119" spans="1:3" ht="12.75">
      <c r="A119" s="88"/>
      <c r="B119" s="88"/>
      <c r="C119" s="88"/>
    </row>
    <row r="120" spans="1:3" ht="12.75">
      <c r="A120" s="88"/>
      <c r="B120" s="88"/>
      <c r="C120" s="88"/>
    </row>
    <row r="121" spans="1:3" ht="12.75">
      <c r="A121" s="88"/>
      <c r="B121" s="88"/>
      <c r="C121" s="88"/>
    </row>
    <row r="122" spans="1:3" ht="12.75">
      <c r="A122" s="88"/>
      <c r="B122" s="88"/>
      <c r="C122" s="88"/>
    </row>
    <row r="123" spans="1:3" ht="12.75">
      <c r="A123" s="88"/>
      <c r="B123" s="88"/>
      <c r="C123" s="88"/>
    </row>
    <row r="124" spans="1:3" ht="12.75">
      <c r="A124" s="88"/>
      <c r="B124" s="88"/>
      <c r="C124" s="88"/>
    </row>
    <row r="125" spans="1:3" ht="12.75">
      <c r="A125" s="88"/>
      <c r="B125" s="88"/>
      <c r="C125" s="88"/>
    </row>
    <row r="126" spans="1:3" ht="12.75">
      <c r="A126" s="88"/>
      <c r="B126" s="88"/>
      <c r="C126" s="88"/>
    </row>
    <row r="127" spans="1:3" ht="12.75">
      <c r="A127" s="88"/>
      <c r="B127" s="88"/>
      <c r="C127" s="88"/>
    </row>
    <row r="128" spans="1:3" ht="12.75">
      <c r="A128" s="88"/>
      <c r="B128" s="88"/>
      <c r="C128" s="88"/>
    </row>
    <row r="129" spans="1:3" ht="12.75">
      <c r="A129" s="88"/>
      <c r="B129" s="88"/>
      <c r="C129" s="88"/>
    </row>
    <row r="130" spans="1:3" ht="12.75">
      <c r="A130" s="88"/>
      <c r="B130" s="88"/>
      <c r="C130" s="88"/>
    </row>
    <row r="131" spans="1:3" ht="12.75">
      <c r="A131" s="88"/>
      <c r="B131" s="88"/>
      <c r="C131" s="88"/>
    </row>
    <row r="132" spans="1:3" ht="12.75">
      <c r="A132" s="88"/>
      <c r="B132" s="88"/>
      <c r="C132" s="88"/>
    </row>
    <row r="133" spans="1:3" ht="12.75">
      <c r="A133" s="88"/>
      <c r="B133" s="88"/>
      <c r="C133" s="88"/>
    </row>
    <row r="134" spans="1:3" ht="12.75">
      <c r="A134" s="88"/>
      <c r="B134" s="88"/>
      <c r="C134" s="88"/>
    </row>
    <row r="135" spans="1:3" ht="12.75">
      <c r="A135" s="88"/>
      <c r="B135" s="88"/>
      <c r="C135" s="88"/>
    </row>
    <row r="136" spans="1:3" ht="12.75">
      <c r="A136" s="88"/>
      <c r="B136" s="88"/>
      <c r="C136" s="88"/>
    </row>
    <row r="137" spans="1:3" ht="12.75">
      <c r="A137" s="88"/>
      <c r="B137" s="88"/>
      <c r="C137" s="88"/>
    </row>
    <row r="138" spans="1:3" ht="12.75">
      <c r="A138" s="88"/>
      <c r="B138" s="88"/>
      <c r="C138" s="88"/>
    </row>
    <row r="139" spans="1:3" ht="12.75">
      <c r="A139" s="88"/>
      <c r="B139" s="88"/>
      <c r="C139" s="88"/>
    </row>
    <row r="140" spans="1:3" ht="12.75">
      <c r="A140" s="88"/>
      <c r="B140" s="88"/>
      <c r="C140" s="88"/>
    </row>
    <row r="141" spans="1:3" ht="12.75">
      <c r="A141" s="88"/>
      <c r="B141" s="88"/>
      <c r="C141" s="88"/>
    </row>
    <row r="142" spans="1:3" ht="12.75">
      <c r="A142" s="88"/>
      <c r="B142" s="88"/>
      <c r="C142" s="88"/>
    </row>
    <row r="143" spans="1:3" ht="12.75">
      <c r="A143" s="88"/>
      <c r="B143" s="88"/>
      <c r="C143" s="88"/>
    </row>
    <row r="144" spans="1:3" ht="12.75">
      <c r="A144" s="88"/>
      <c r="B144" s="88"/>
      <c r="C144" s="88"/>
    </row>
    <row r="145" spans="1:3" ht="12.75">
      <c r="A145" s="88"/>
      <c r="B145" s="88"/>
      <c r="C145" s="88"/>
    </row>
    <row r="146" spans="1:3" ht="12.75">
      <c r="A146" s="88"/>
      <c r="B146" s="88"/>
      <c r="C146" s="88"/>
    </row>
    <row r="147" spans="1:3" ht="12.75">
      <c r="A147" s="88"/>
      <c r="B147" s="88"/>
      <c r="C147" s="88"/>
    </row>
    <row r="148" spans="1:3" ht="12.75">
      <c r="A148" s="88"/>
      <c r="B148" s="88"/>
      <c r="C148" s="88"/>
    </row>
    <row r="149" spans="1:3" ht="12.75">
      <c r="A149" s="88"/>
      <c r="B149" s="88"/>
      <c r="C149" s="88"/>
    </row>
    <row r="150" spans="1:3" ht="12.75">
      <c r="A150" s="88"/>
      <c r="B150" s="88"/>
      <c r="C150" s="88"/>
    </row>
    <row r="151" spans="1:3" ht="12.75">
      <c r="A151" s="88"/>
      <c r="B151" s="88"/>
      <c r="C151" s="88"/>
    </row>
    <row r="152" spans="1:3" ht="12.75">
      <c r="A152" s="88"/>
      <c r="B152" s="88"/>
      <c r="C152" s="88"/>
    </row>
    <row r="153" spans="1:3" ht="12.75">
      <c r="A153" s="88"/>
      <c r="B153" s="88"/>
      <c r="C153" s="88"/>
    </row>
    <row r="154" spans="1:3" ht="12.75">
      <c r="A154" s="88"/>
      <c r="B154" s="88"/>
      <c r="C154" s="88"/>
    </row>
    <row r="155" spans="1:3" ht="12.75">
      <c r="A155" s="88"/>
      <c r="B155" s="88"/>
      <c r="C155" s="88"/>
    </row>
    <row r="156" spans="1:3" ht="12.75">
      <c r="A156" s="88"/>
      <c r="B156" s="88"/>
      <c r="C156" s="88"/>
    </row>
    <row r="157" spans="1:3" ht="12.75">
      <c r="A157" s="88"/>
      <c r="B157" s="88"/>
      <c r="C157" s="88"/>
    </row>
    <row r="158" spans="1:3" ht="12.75">
      <c r="A158" s="88"/>
      <c r="B158" s="88"/>
      <c r="C158" s="88"/>
    </row>
    <row r="159" spans="1:3" ht="12.75">
      <c r="A159" s="88"/>
      <c r="B159" s="88"/>
      <c r="C159" s="88"/>
    </row>
    <row r="160" spans="1:3" ht="12.75">
      <c r="A160" s="88"/>
      <c r="B160" s="88"/>
      <c r="C160" s="88"/>
    </row>
    <row r="161" spans="1:3" ht="12.75">
      <c r="A161" s="88"/>
      <c r="B161" s="88"/>
      <c r="C161" s="88"/>
    </row>
    <row r="162" spans="1:3" ht="12.75">
      <c r="A162" s="88"/>
      <c r="B162" s="88"/>
      <c r="C162" s="88"/>
    </row>
    <row r="163" spans="1:3" ht="12.75">
      <c r="A163" s="88"/>
      <c r="B163" s="88"/>
      <c r="C163" s="88"/>
    </row>
    <row r="164" spans="1:3" ht="12.75">
      <c r="A164" s="88"/>
      <c r="B164" s="88"/>
      <c r="C164" s="88"/>
    </row>
    <row r="165" spans="1:3" ht="12.75">
      <c r="A165" s="88"/>
      <c r="B165" s="88"/>
      <c r="C165" s="88"/>
    </row>
    <row r="166" spans="1:3" ht="12.75">
      <c r="A166" s="88"/>
      <c r="B166" s="88"/>
      <c r="C166" s="88"/>
    </row>
    <row r="167" spans="1:3" ht="12.75">
      <c r="A167" s="88"/>
      <c r="B167" s="88"/>
      <c r="C167" s="88"/>
    </row>
    <row r="168" spans="1:3" ht="12.75">
      <c r="A168" s="88"/>
      <c r="B168" s="88"/>
      <c r="C168" s="88"/>
    </row>
    <row r="169" spans="1:3" ht="12.75">
      <c r="A169" s="88"/>
      <c r="B169" s="88"/>
      <c r="C169" s="88"/>
    </row>
    <row r="170" spans="1:3" ht="12.75">
      <c r="A170" s="88"/>
      <c r="B170" s="88"/>
      <c r="C170" s="88"/>
    </row>
    <row r="171" spans="1:3" ht="12.75">
      <c r="A171" s="88"/>
      <c r="B171" s="88"/>
      <c r="C171" s="88"/>
    </row>
    <row r="172" spans="1:3" ht="12.75">
      <c r="A172" s="88"/>
      <c r="B172" s="88"/>
      <c r="C172" s="88"/>
    </row>
    <row r="173" spans="1:3" ht="12.75">
      <c r="A173" s="88"/>
      <c r="B173" s="88"/>
      <c r="C173" s="88"/>
    </row>
    <row r="174" spans="1:3" ht="12.75">
      <c r="A174" s="88"/>
      <c r="B174" s="88"/>
      <c r="C174" s="88"/>
    </row>
    <row r="175" spans="1:3" ht="12.75">
      <c r="A175" s="88"/>
      <c r="B175" s="88"/>
      <c r="C175" s="88"/>
    </row>
    <row r="176" spans="1:3" ht="12.75">
      <c r="A176" s="88"/>
      <c r="B176" s="88"/>
      <c r="C176" s="88"/>
    </row>
    <row r="177" spans="1:3" ht="12.75">
      <c r="A177" s="88"/>
      <c r="B177" s="88"/>
      <c r="C177" s="88"/>
    </row>
    <row r="178" spans="1:3" ht="12.75">
      <c r="A178" s="88"/>
      <c r="B178" s="88"/>
      <c r="C178" s="88"/>
    </row>
    <row r="179" spans="1:3" ht="12.75">
      <c r="A179" s="88"/>
      <c r="B179" s="88"/>
      <c r="C179" s="88"/>
    </row>
    <row r="180" spans="1:3" ht="12.75">
      <c r="A180" s="88"/>
      <c r="B180" s="88"/>
      <c r="C180" s="88"/>
    </row>
    <row r="181" spans="1:3" ht="12.75">
      <c r="A181" s="88"/>
      <c r="B181" s="88"/>
      <c r="C181" s="88"/>
    </row>
    <row r="182" spans="1:3" ht="12.75">
      <c r="A182" s="88"/>
      <c r="B182" s="88"/>
      <c r="C182" s="88"/>
    </row>
    <row r="183" spans="1:3" ht="12.75">
      <c r="A183" s="88"/>
      <c r="B183" s="88"/>
      <c r="C183" s="88"/>
    </row>
    <row r="184" spans="1:3" ht="12.75">
      <c r="A184" s="88"/>
      <c r="B184" s="88"/>
      <c r="C184" s="88"/>
    </row>
    <row r="185" spans="1:3" ht="12.75">
      <c r="A185" s="88"/>
      <c r="B185" s="88"/>
      <c r="C185" s="88"/>
    </row>
    <row r="186" spans="1:3" ht="12.75">
      <c r="A186" s="88"/>
      <c r="B186" s="88"/>
      <c r="C186" s="88"/>
    </row>
    <row r="187" spans="1:3" ht="12.75">
      <c r="A187" s="88"/>
      <c r="B187" s="88"/>
      <c r="C187" s="88"/>
    </row>
    <row r="188" spans="1:3" ht="12.75">
      <c r="A188" s="88"/>
      <c r="B188" s="88"/>
      <c r="C188" s="88"/>
    </row>
    <row r="189" spans="1:3" ht="12.75">
      <c r="A189" s="88"/>
      <c r="B189" s="88"/>
      <c r="C189" s="88"/>
    </row>
    <row r="190" spans="1:3" ht="12.75">
      <c r="A190" s="88"/>
      <c r="B190" s="88"/>
      <c r="C190" s="88"/>
    </row>
    <row r="191" spans="1:3" ht="12.75">
      <c r="A191" s="88"/>
      <c r="B191" s="88"/>
      <c r="C191" s="88"/>
    </row>
    <row r="192" spans="1:3" ht="12.75">
      <c r="A192" s="88"/>
      <c r="B192" s="88"/>
      <c r="C192" s="88"/>
    </row>
    <row r="193" spans="1:3" ht="12.75">
      <c r="A193" s="88"/>
      <c r="B193" s="88"/>
      <c r="C193" s="88"/>
    </row>
    <row r="194" spans="1:3" ht="12.75">
      <c r="A194" s="88"/>
      <c r="B194" s="88"/>
      <c r="C194" s="88"/>
    </row>
    <row r="195" spans="1:3" ht="12.75">
      <c r="A195" s="88"/>
      <c r="B195" s="88"/>
      <c r="C195" s="88"/>
    </row>
    <row r="196" spans="1:3" ht="12.75">
      <c r="A196" s="88"/>
      <c r="B196" s="88"/>
      <c r="C196" s="88"/>
    </row>
    <row r="197" spans="1:3" ht="12.75">
      <c r="A197" s="88"/>
      <c r="B197" s="88"/>
      <c r="C197" s="88"/>
    </row>
    <row r="198" spans="1:3" ht="12.75">
      <c r="A198" s="88"/>
      <c r="B198" s="88"/>
      <c r="C198" s="88"/>
    </row>
    <row r="199" spans="1:3" ht="12.75">
      <c r="A199" s="88"/>
      <c r="B199" s="88"/>
      <c r="C199" s="88"/>
    </row>
    <row r="200" spans="1:3" ht="12.75">
      <c r="A200" s="88"/>
      <c r="B200" s="88"/>
      <c r="C200" s="88"/>
    </row>
    <row r="201" spans="1:3" ht="12.75">
      <c r="A201" s="88"/>
      <c r="B201" s="88"/>
      <c r="C201" s="88"/>
    </row>
    <row r="202" spans="1:3" ht="12.75">
      <c r="A202" s="88"/>
      <c r="B202" s="88"/>
      <c r="C202" s="88"/>
    </row>
    <row r="203" spans="1:3" ht="12.75">
      <c r="A203" s="88"/>
      <c r="B203" s="88"/>
      <c r="C203" s="88"/>
    </row>
    <row r="204" spans="1:3" ht="12.75">
      <c r="A204" s="88"/>
      <c r="B204" s="88"/>
      <c r="C204" s="88"/>
    </row>
    <row r="205" spans="1:3" ht="12.75">
      <c r="A205" s="88"/>
      <c r="B205" s="88"/>
      <c r="C205" s="88"/>
    </row>
    <row r="206" spans="1:3" ht="12.75">
      <c r="A206" s="88"/>
      <c r="B206" s="88"/>
      <c r="C206" s="88"/>
    </row>
    <row r="207" spans="1:3" ht="12.75">
      <c r="A207" s="88"/>
      <c r="B207" s="88"/>
      <c r="C207" s="88"/>
    </row>
    <row r="208" spans="1:3" ht="12.75">
      <c r="A208" s="88"/>
      <c r="B208" s="88"/>
      <c r="C208" s="88"/>
    </row>
    <row r="209" spans="1:3" ht="12.75">
      <c r="A209" s="88"/>
      <c r="B209" s="88"/>
      <c r="C209" s="88"/>
    </row>
    <row r="210" spans="1:3" ht="12.75">
      <c r="A210" s="88"/>
      <c r="B210" s="88"/>
      <c r="C210" s="88"/>
    </row>
    <row r="211" spans="1:3" ht="12.75">
      <c r="A211" s="88"/>
      <c r="B211" s="88"/>
      <c r="C211" s="88"/>
    </row>
    <row r="212" spans="1:3" ht="12.75">
      <c r="A212" s="88"/>
      <c r="B212" s="88"/>
      <c r="C212" s="88"/>
    </row>
    <row r="213" spans="1:3" ht="12.75">
      <c r="A213" s="88"/>
      <c r="B213" s="88"/>
      <c r="C213" s="88"/>
    </row>
    <row r="214" spans="1:3" ht="12.75">
      <c r="A214" s="88"/>
      <c r="B214" s="88"/>
      <c r="C214" s="88"/>
    </row>
    <row r="215" spans="1:3" ht="12.75">
      <c r="A215" s="88"/>
      <c r="B215" s="88"/>
      <c r="C215" s="88"/>
    </row>
    <row r="216" spans="1:3" ht="12.75">
      <c r="A216" s="88"/>
      <c r="B216" s="88"/>
      <c r="C216" s="88"/>
    </row>
    <row r="217" spans="1:3" ht="12.75">
      <c r="A217" s="88"/>
      <c r="B217" s="88"/>
      <c r="C217" s="88"/>
    </row>
    <row r="218" spans="1:3" ht="12.75">
      <c r="A218" s="88"/>
      <c r="B218" s="88"/>
      <c r="C218" s="88"/>
    </row>
    <row r="219" spans="1:3" ht="12.75">
      <c r="A219" s="88"/>
      <c r="B219" s="88"/>
      <c r="C219" s="88"/>
    </row>
    <row r="220" spans="1:3" ht="12.75">
      <c r="A220" s="88"/>
      <c r="B220" s="88"/>
      <c r="C220" s="88"/>
    </row>
    <row r="221" spans="1:3" ht="12.75">
      <c r="A221" s="88"/>
      <c r="B221" s="88"/>
      <c r="C221" s="88"/>
    </row>
    <row r="222" spans="1:3" ht="12.75">
      <c r="A222" s="88"/>
      <c r="B222" s="88"/>
      <c r="C222" s="88"/>
    </row>
    <row r="223" spans="1:3" ht="12.75">
      <c r="A223" s="88"/>
      <c r="B223" s="88"/>
      <c r="C223" s="88"/>
    </row>
    <row r="224" spans="1:3" ht="12.75">
      <c r="A224" s="88"/>
      <c r="B224" s="88"/>
      <c r="C224" s="88"/>
    </row>
    <row r="225" spans="1:3" ht="12.75">
      <c r="A225" s="88"/>
      <c r="B225" s="88"/>
      <c r="C225" s="88"/>
    </row>
    <row r="226" spans="1:3" ht="12.75">
      <c r="A226" s="88"/>
      <c r="B226" s="88"/>
      <c r="C226" s="88"/>
    </row>
    <row r="227" spans="1:3" ht="12.75">
      <c r="A227" s="88"/>
      <c r="B227" s="88"/>
      <c r="C227" s="88"/>
    </row>
    <row r="228" spans="1:3" ht="12.75">
      <c r="A228" s="88"/>
      <c r="B228" s="88"/>
      <c r="C228" s="88"/>
    </row>
    <row r="229" spans="1:3" ht="12.75">
      <c r="A229" s="88"/>
      <c r="B229" s="88"/>
      <c r="C229" s="88"/>
    </row>
    <row r="230" spans="1:3" ht="12.75">
      <c r="A230" s="88"/>
      <c r="B230" s="88"/>
      <c r="C230" s="88"/>
    </row>
    <row r="231" spans="1:3" ht="12.75">
      <c r="A231" s="88"/>
      <c r="B231" s="88"/>
      <c r="C231" s="88"/>
    </row>
    <row r="232" spans="1:3" ht="12.75">
      <c r="A232" s="88"/>
      <c r="B232" s="88"/>
      <c r="C232" s="88"/>
    </row>
    <row r="233" spans="1:3" ht="12.75">
      <c r="A233" s="88"/>
      <c r="B233" s="88"/>
      <c r="C233" s="88"/>
    </row>
    <row r="234" spans="1:3" ht="12.75">
      <c r="A234" s="88"/>
      <c r="B234" s="88"/>
      <c r="C234" s="88"/>
    </row>
    <row r="235" spans="1:3" ht="12.75">
      <c r="A235" s="88"/>
      <c r="B235" s="88"/>
      <c r="C235" s="88"/>
    </row>
    <row r="236" spans="1:3" ht="12.75">
      <c r="A236" s="88"/>
      <c r="B236" s="88"/>
      <c r="C236" s="88"/>
    </row>
    <row r="237" spans="1:3" ht="12.75">
      <c r="A237" s="88"/>
      <c r="B237" s="88"/>
      <c r="C237" s="88"/>
    </row>
    <row r="238" spans="1:3" ht="12.75">
      <c r="A238" s="88"/>
      <c r="B238" s="88"/>
      <c r="C238" s="88"/>
    </row>
    <row r="239" spans="1:3" ht="12.75">
      <c r="A239" s="88"/>
      <c r="B239" s="88"/>
      <c r="C239" s="88"/>
    </row>
    <row r="240" spans="1:3" ht="12.75">
      <c r="A240" s="88"/>
      <c r="B240" s="88"/>
      <c r="C240" s="88"/>
    </row>
    <row r="241" spans="1:3" ht="12.75">
      <c r="A241" s="88"/>
      <c r="B241" s="88"/>
      <c r="C241" s="88"/>
    </row>
    <row r="242" spans="1:3" ht="12.75">
      <c r="A242" s="88"/>
      <c r="B242" s="88"/>
      <c r="C242" s="88"/>
    </row>
    <row r="243" spans="1:3" ht="12.75">
      <c r="A243" s="88"/>
      <c r="B243" s="88"/>
      <c r="C243" s="88"/>
    </row>
    <row r="244" spans="1:3" ht="12.75">
      <c r="A244" s="88"/>
      <c r="B244" s="88"/>
      <c r="C244" s="88"/>
    </row>
    <row r="245" spans="1:3" ht="12.75">
      <c r="A245" s="88"/>
      <c r="B245" s="88"/>
      <c r="C245" s="88"/>
    </row>
    <row r="246" spans="1:3" ht="12.75">
      <c r="A246" s="88"/>
      <c r="B246" s="88"/>
      <c r="C246" s="88"/>
    </row>
    <row r="247" spans="1:3" ht="12.75">
      <c r="A247" s="88"/>
      <c r="B247" s="88"/>
      <c r="C247" s="88"/>
    </row>
    <row r="248" spans="1:3" ht="12.75">
      <c r="A248" s="88"/>
      <c r="B248" s="88"/>
      <c r="C248" s="88"/>
    </row>
    <row r="249" spans="1:3" ht="12.75">
      <c r="A249" s="88"/>
      <c r="B249" s="88"/>
      <c r="C249" s="88"/>
    </row>
    <row r="250" spans="1:3" ht="12.75">
      <c r="A250" s="88"/>
      <c r="B250" s="88"/>
      <c r="C250" s="88"/>
    </row>
    <row r="251" spans="1:3" ht="12.75">
      <c r="A251" s="88"/>
      <c r="B251" s="88"/>
      <c r="C251" s="88"/>
    </row>
    <row r="252" spans="1:3" ht="12.75">
      <c r="A252" s="88"/>
      <c r="B252" s="88"/>
      <c r="C252" s="88"/>
    </row>
    <row r="253" spans="1:3" ht="12.75">
      <c r="A253" s="88"/>
      <c r="B253" s="88"/>
      <c r="C253" s="88"/>
    </row>
    <row r="254" spans="1:3" ht="12.75">
      <c r="A254" s="88"/>
      <c r="B254" s="88"/>
      <c r="C254" s="88"/>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1" sqref="X1"/>
    </sheetView>
  </sheetViews>
  <sheetFormatPr defaultColWidth="9.140625" defaultRowHeight="12.75"/>
  <cols>
    <col min="1" max="1" width="13.8515625" style="94" customWidth="1"/>
    <col min="2" max="2" width="17.7109375" style="94" customWidth="1"/>
    <col min="3" max="3" width="15.7109375" style="94" customWidth="1"/>
    <col min="4" max="4" width="37.7109375" style="94" customWidth="1"/>
    <col min="5" max="5" width="48.140625" style="94" customWidth="1"/>
    <col min="6" max="6" width="18.7109375" style="94" customWidth="1"/>
    <col min="7" max="7" width="20.28125" style="94" customWidth="1"/>
    <col min="8" max="8" width="20.8515625" style="94" customWidth="1"/>
    <col min="9" max="9" width="19.00390625" style="94" customWidth="1"/>
    <col min="10" max="10" width="18.421875" style="94" customWidth="1"/>
    <col min="11" max="16384" width="9.140625" style="94" customWidth="1"/>
  </cols>
  <sheetData>
    <row r="1" spans="2:10" ht="147" customHeight="1">
      <c r="B1" s="93"/>
      <c r="C1" s="93"/>
      <c r="D1" s="93"/>
      <c r="E1" s="93"/>
      <c r="F1" s="93"/>
      <c r="G1" s="264"/>
      <c r="H1" s="1247" t="s">
        <v>601</v>
      </c>
      <c r="I1" s="1247"/>
      <c r="J1" s="1247"/>
    </row>
    <row r="2" spans="2:10" ht="11.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249" t="s">
        <v>712</v>
      </c>
      <c r="C5" s="1249"/>
      <c r="D5" s="1249"/>
      <c r="E5" s="1249"/>
      <c r="F5" s="1249"/>
      <c r="G5" s="1249"/>
      <c r="H5" s="1249"/>
      <c r="I5" s="1249"/>
      <c r="J5" s="1249"/>
    </row>
    <row r="6" spans="2:10" ht="21.75" customHeight="1">
      <c r="B6" s="1249"/>
      <c r="C6" s="1249"/>
      <c r="D6" s="1249"/>
      <c r="E6" s="1249"/>
      <c r="F6" s="1249"/>
      <c r="G6" s="1249"/>
      <c r="H6" s="1249"/>
      <c r="I6" s="1249"/>
      <c r="J6" s="1249"/>
    </row>
    <row r="7" spans="2:10" ht="21.75" customHeight="1">
      <c r="B7" s="762">
        <v>25539000000</v>
      </c>
      <c r="C7" s="661"/>
      <c r="D7" s="661"/>
      <c r="E7" s="661"/>
      <c r="F7" s="661"/>
      <c r="G7" s="661"/>
      <c r="H7" s="661"/>
      <c r="I7" s="661"/>
      <c r="J7" s="661"/>
    </row>
    <row r="8" spans="2:10" ht="13.5" thickBot="1">
      <c r="B8" s="763" t="s">
        <v>108</v>
      </c>
      <c r="C8" s="93"/>
      <c r="D8" s="93"/>
      <c r="E8" s="93"/>
      <c r="F8" s="93"/>
      <c r="G8" s="93"/>
      <c r="H8" s="93"/>
      <c r="I8" s="93"/>
      <c r="J8" s="98" t="s">
        <v>176</v>
      </c>
    </row>
    <row r="9" spans="1:10" s="79" customFormat="1" ht="86.25" customHeight="1">
      <c r="A9" s="1250" t="s">
        <v>722</v>
      </c>
      <c r="B9" s="1252" t="s">
        <v>440</v>
      </c>
      <c r="C9" s="1256" t="s">
        <v>335</v>
      </c>
      <c r="D9" s="1258" t="s">
        <v>723</v>
      </c>
      <c r="E9" s="1245" t="s">
        <v>724</v>
      </c>
      <c r="F9" s="1254" t="s">
        <v>725</v>
      </c>
      <c r="G9" s="1245" t="s">
        <v>726</v>
      </c>
      <c r="H9" s="1245" t="s">
        <v>727</v>
      </c>
      <c r="I9" s="1245" t="s">
        <v>728</v>
      </c>
      <c r="J9" s="1245" t="s">
        <v>729</v>
      </c>
    </row>
    <row r="10" spans="1:10" s="79" customFormat="1" ht="86.25" customHeight="1" thickBot="1">
      <c r="A10" s="1251"/>
      <c r="B10" s="1253"/>
      <c r="C10" s="1257"/>
      <c r="D10" s="1259"/>
      <c r="E10" s="1246"/>
      <c r="F10" s="1255"/>
      <c r="G10" s="1246"/>
      <c r="H10" s="1246"/>
      <c r="I10" s="1246"/>
      <c r="J10" s="1246"/>
    </row>
    <row r="11" spans="1:10" s="1098" customFormat="1" ht="16.5" thickBot="1">
      <c r="A11" s="1092" t="s">
        <v>560</v>
      </c>
      <c r="B11" s="1093" t="s">
        <v>561</v>
      </c>
      <c r="C11" s="1094" t="s">
        <v>119</v>
      </c>
      <c r="D11" s="1095">
        <v>4</v>
      </c>
      <c r="E11" s="1096">
        <v>5</v>
      </c>
      <c r="F11" s="1097">
        <v>6</v>
      </c>
      <c r="G11" s="1097">
        <v>7</v>
      </c>
      <c r="H11" s="1097">
        <v>8</v>
      </c>
      <c r="I11" s="1097">
        <v>9</v>
      </c>
      <c r="J11" s="1097">
        <v>10</v>
      </c>
    </row>
    <row r="12" spans="1:10" s="687" customFormat="1" ht="45.75" customHeight="1">
      <c r="A12" s="150" t="s">
        <v>348</v>
      </c>
      <c r="B12" s="151"/>
      <c r="C12" s="151"/>
      <c r="D12" s="152" t="s">
        <v>182</v>
      </c>
      <c r="E12" s="153"/>
      <c r="F12" s="1044">
        <f>F13</f>
        <v>0</v>
      </c>
      <c r="G12" s="1084">
        <f>G13</f>
        <v>13444870</v>
      </c>
      <c r="H12" s="1084">
        <f>H13</f>
        <v>2019810</v>
      </c>
      <c r="I12" s="1085">
        <f>I13</f>
        <v>1872573</v>
      </c>
      <c r="J12" s="689">
        <f>J13</f>
        <v>100</v>
      </c>
    </row>
    <row r="13" spans="1:10" s="687" customFormat="1" ht="39.75" customHeight="1">
      <c r="A13" s="806" t="s">
        <v>349</v>
      </c>
      <c r="B13" s="807"/>
      <c r="C13" s="807"/>
      <c r="D13" s="834" t="s">
        <v>182</v>
      </c>
      <c r="E13" s="1088"/>
      <c r="F13" s="695">
        <f>SUM(F15:F15)</f>
        <v>0</v>
      </c>
      <c r="G13" s="1089">
        <f>SUM(G15:G15)</f>
        <v>13444870</v>
      </c>
      <c r="H13" s="1089">
        <f>SUM(H15:H15)</f>
        <v>2019810</v>
      </c>
      <c r="I13" s="1090">
        <f>SUM(I15:I16,I17,I18)</f>
        <v>1872573</v>
      </c>
      <c r="J13" s="690">
        <f>SUM(J15:J15)</f>
        <v>100</v>
      </c>
    </row>
    <row r="14" spans="1:10" s="935" customFormat="1" ht="39.75" customHeight="1">
      <c r="A14" s="578"/>
      <c r="B14" s="578" t="s">
        <v>760</v>
      </c>
      <c r="C14" s="578"/>
      <c r="D14" s="696" t="s">
        <v>761</v>
      </c>
      <c r="E14" s="671"/>
      <c r="F14" s="682"/>
      <c r="G14" s="1086"/>
      <c r="H14" s="1086"/>
      <c r="I14" s="1091"/>
      <c r="J14" s="686"/>
    </row>
    <row r="15" spans="1:10" s="687" customFormat="1" ht="114" customHeight="1">
      <c r="A15" s="372" t="s">
        <v>364</v>
      </c>
      <c r="B15" s="372" t="s">
        <v>749</v>
      </c>
      <c r="C15" s="372" t="s">
        <v>187</v>
      </c>
      <c r="D15" s="373" t="s">
        <v>750</v>
      </c>
      <c r="E15" s="1047" t="s">
        <v>752</v>
      </c>
      <c r="F15" s="1049" t="s">
        <v>751</v>
      </c>
      <c r="G15" s="1087">
        <v>13444870</v>
      </c>
      <c r="H15" s="1087">
        <v>2019810</v>
      </c>
      <c r="I15" s="1087">
        <v>1872573</v>
      </c>
      <c r="J15" s="1049">
        <v>100</v>
      </c>
    </row>
    <row r="16" spans="1:10" s="100" customFormat="1" ht="78.75" customHeight="1" hidden="1" thickBot="1">
      <c r="A16" s="139" t="s">
        <v>286</v>
      </c>
      <c r="B16" s="139" t="s">
        <v>287</v>
      </c>
      <c r="C16" s="139" t="s">
        <v>187</v>
      </c>
      <c r="D16" s="77" t="s">
        <v>288</v>
      </c>
      <c r="E16" s="314" t="s">
        <v>143</v>
      </c>
      <c r="F16" s="273"/>
      <c r="G16" s="766"/>
      <c r="H16" s="766"/>
      <c r="I16" s="766"/>
      <c r="J16" s="136"/>
    </row>
    <row r="17" spans="1:10" s="100" customFormat="1" ht="78.75" customHeight="1" hidden="1">
      <c r="A17" s="140" t="s">
        <v>262</v>
      </c>
      <c r="B17" s="139" t="s">
        <v>78</v>
      </c>
      <c r="C17" s="139" t="s">
        <v>186</v>
      </c>
      <c r="D17" s="77" t="s">
        <v>270</v>
      </c>
      <c r="E17" s="315" t="s">
        <v>562</v>
      </c>
      <c r="F17" s="273"/>
      <c r="G17" s="766"/>
      <c r="H17" s="766"/>
      <c r="I17" s="766"/>
      <c r="J17" s="136"/>
    </row>
    <row r="18" spans="1:10" s="100" customFormat="1" ht="99.75" customHeight="1" hidden="1" thickBot="1">
      <c r="A18" s="139" t="s">
        <v>145</v>
      </c>
      <c r="B18" s="139" t="s">
        <v>146</v>
      </c>
      <c r="C18" s="139" t="s">
        <v>147</v>
      </c>
      <c r="D18" s="77" t="s">
        <v>148</v>
      </c>
      <c r="E18" s="315" t="s">
        <v>125</v>
      </c>
      <c r="F18" s="273"/>
      <c r="G18" s="766"/>
      <c r="H18" s="766"/>
      <c r="I18" s="766"/>
      <c r="J18" s="136"/>
    </row>
    <row r="19" spans="1:10" ht="60.75" hidden="1">
      <c r="A19" s="160" t="s">
        <v>308</v>
      </c>
      <c r="B19" s="161"/>
      <c r="C19" s="161"/>
      <c r="D19" s="152" t="s">
        <v>293</v>
      </c>
      <c r="E19" s="316"/>
      <c r="F19" s="154">
        <f>F20</f>
        <v>0</v>
      </c>
      <c r="G19" s="764">
        <f>G20</f>
        <v>13444870</v>
      </c>
      <c r="H19" s="767">
        <f>H20</f>
        <v>2019810</v>
      </c>
      <c r="I19" s="767">
        <f>I20</f>
        <v>0</v>
      </c>
      <c r="J19" s="319">
        <f>J20</f>
        <v>0</v>
      </c>
    </row>
    <row r="20" spans="1:10" ht="59.25" hidden="1" thickBot="1">
      <c r="A20" s="155" t="s">
        <v>309</v>
      </c>
      <c r="B20" s="156"/>
      <c r="C20" s="156"/>
      <c r="D20" s="185" t="s">
        <v>293</v>
      </c>
      <c r="E20" s="317"/>
      <c r="F20" s="158">
        <f>SUM(F24:F24)</f>
        <v>0</v>
      </c>
      <c r="G20" s="764">
        <f>SUM(G24:G24)</f>
        <v>13444870</v>
      </c>
      <c r="H20" s="768">
        <f>SUM(H22:H32)</f>
        <v>2019810</v>
      </c>
      <c r="I20" s="768">
        <f>I21+I22+I23</f>
        <v>0</v>
      </c>
      <c r="J20" s="320"/>
    </row>
    <row r="21" spans="1:10" ht="93.75" hidden="1">
      <c r="A21" s="139" t="s">
        <v>149</v>
      </c>
      <c r="B21" s="139" t="s">
        <v>146</v>
      </c>
      <c r="C21" s="139" t="s">
        <v>147</v>
      </c>
      <c r="D21" s="77" t="s">
        <v>148</v>
      </c>
      <c r="E21" s="315" t="s">
        <v>125</v>
      </c>
      <c r="F21" s="274"/>
      <c r="G21" s="765"/>
      <c r="H21" s="769"/>
      <c r="I21" s="769"/>
      <c r="J21" s="321"/>
    </row>
    <row r="22" spans="1:10" ht="93.75" hidden="1">
      <c r="A22" s="139" t="s">
        <v>486</v>
      </c>
      <c r="B22" s="139" t="s">
        <v>528</v>
      </c>
      <c r="C22" s="139" t="s">
        <v>295</v>
      </c>
      <c r="D22" s="77" t="s">
        <v>133</v>
      </c>
      <c r="E22" s="318" t="s">
        <v>346</v>
      </c>
      <c r="F22" s="136"/>
      <c r="G22" s="766"/>
      <c r="H22" s="766"/>
      <c r="I22" s="766"/>
      <c r="J22" s="136"/>
    </row>
    <row r="23" spans="1:10" ht="129.75" customHeight="1" hidden="1">
      <c r="A23" s="139" t="s">
        <v>486</v>
      </c>
      <c r="B23" s="139" t="s">
        <v>528</v>
      </c>
      <c r="C23" s="139" t="s">
        <v>295</v>
      </c>
      <c r="D23" s="77" t="s">
        <v>133</v>
      </c>
      <c r="E23" s="318" t="s">
        <v>265</v>
      </c>
      <c r="F23" s="136"/>
      <c r="G23" s="770"/>
      <c r="H23" s="770"/>
      <c r="I23" s="770"/>
      <c r="J23" s="327"/>
    </row>
    <row r="24" spans="1:10" s="701" customFormat="1" ht="33" customHeight="1">
      <c r="A24" s="698"/>
      <c r="B24" s="1248" t="s">
        <v>327</v>
      </c>
      <c r="C24" s="1248"/>
      <c r="D24" s="1248"/>
      <c r="E24" s="1248"/>
      <c r="F24" s="699" t="s">
        <v>1</v>
      </c>
      <c r="G24" s="1099">
        <v>13444870</v>
      </c>
      <c r="H24" s="1099">
        <v>2019810</v>
      </c>
      <c r="I24" s="1099">
        <v>1872573</v>
      </c>
      <c r="J24" s="700" t="s">
        <v>1</v>
      </c>
    </row>
    <row r="25" spans="6:10" ht="12.75">
      <c r="F25" s="100"/>
      <c r="G25" s="100"/>
      <c r="H25" s="100"/>
      <c r="I25" s="100"/>
      <c r="J25" s="100"/>
    </row>
    <row r="26" spans="6:10" ht="12.75">
      <c r="F26" s="100"/>
      <c r="G26" s="100"/>
      <c r="H26" s="100"/>
      <c r="I26" s="100"/>
      <c r="J26" s="100"/>
    </row>
    <row r="27" spans="6:10" ht="12.75">
      <c r="F27" s="100"/>
      <c r="G27" s="100"/>
      <c r="H27" s="100"/>
      <c r="I27" s="100"/>
      <c r="J27" s="100"/>
    </row>
    <row r="28" spans="2:9" s="701" customFormat="1" ht="20.25">
      <c r="B28" s="701" t="s">
        <v>175</v>
      </c>
      <c r="I28" s="701" t="s">
        <v>709</v>
      </c>
    </row>
    <row r="29" spans="6:10" ht="12.75">
      <c r="F29" s="100"/>
      <c r="G29" s="100"/>
      <c r="H29" s="100"/>
      <c r="I29" s="100"/>
      <c r="J29" s="100"/>
    </row>
    <row r="30" spans="6:10" ht="12.75">
      <c r="F30" s="100"/>
      <c r="G30" s="100"/>
      <c r="H30" s="100"/>
      <c r="I30" s="100"/>
      <c r="J30" s="100"/>
    </row>
    <row r="31" spans="6:10" ht="12.75">
      <c r="F31" s="100"/>
      <c r="G31" s="100"/>
      <c r="H31" s="100"/>
      <c r="I31" s="100"/>
      <c r="J31" s="100"/>
    </row>
    <row r="32" spans="6:10" ht="12.75">
      <c r="F32" s="100"/>
      <c r="G32" s="100"/>
      <c r="H32" s="100"/>
      <c r="I32" s="100"/>
      <c r="J32" s="100"/>
    </row>
    <row r="33" spans="6:10" ht="12.75">
      <c r="F33" s="100"/>
      <c r="G33" s="100"/>
      <c r="H33" s="100"/>
      <c r="I33" s="100"/>
      <c r="J33" s="100"/>
    </row>
    <row r="34" spans="6:10" ht="12.75">
      <c r="F34" s="100"/>
      <c r="G34" s="100"/>
      <c r="H34" s="100"/>
      <c r="I34" s="100"/>
      <c r="J34" s="100"/>
    </row>
    <row r="35" spans="6:10" ht="12.75">
      <c r="F35" s="100"/>
      <c r="G35" s="100"/>
      <c r="H35" s="100"/>
      <c r="I35" s="100"/>
      <c r="J35" s="100"/>
    </row>
    <row r="36" spans="6:10" ht="12.75">
      <c r="F36" s="100"/>
      <c r="G36" s="100"/>
      <c r="H36" s="100"/>
      <c r="I36" s="100"/>
      <c r="J36" s="100"/>
    </row>
    <row r="37" spans="6:10" ht="12.75">
      <c r="F37" s="100"/>
      <c r="G37" s="100"/>
      <c r="H37" s="100"/>
      <c r="I37" s="100"/>
      <c r="J37" s="100"/>
    </row>
    <row r="38" spans="6:10" ht="12.75">
      <c r="F38" s="100"/>
      <c r="G38" s="100"/>
      <c r="H38" s="100"/>
      <c r="I38" s="100"/>
      <c r="J38" s="100"/>
    </row>
    <row r="39" spans="6:10" ht="12.75">
      <c r="F39" s="100"/>
      <c r="G39" s="100"/>
      <c r="H39" s="100"/>
      <c r="I39" s="100"/>
      <c r="J39" s="100"/>
    </row>
    <row r="40" spans="6:10" ht="12.75">
      <c r="F40" s="100"/>
      <c r="G40" s="100"/>
      <c r="H40" s="100"/>
      <c r="I40" s="100"/>
      <c r="J40" s="100"/>
    </row>
    <row r="41" spans="6:10" ht="12.75">
      <c r="F41" s="100"/>
      <c r="G41" s="100"/>
      <c r="H41" s="100"/>
      <c r="I41" s="100"/>
      <c r="J41" s="100"/>
    </row>
    <row r="42" spans="6:10" ht="12.75">
      <c r="F42" s="100"/>
      <c r="G42" s="100"/>
      <c r="H42" s="100"/>
      <c r="I42" s="100"/>
      <c r="J42" s="100"/>
    </row>
    <row r="43" spans="6:10" ht="12.75">
      <c r="F43" s="100"/>
      <c r="G43" s="100"/>
      <c r="H43" s="100"/>
      <c r="I43" s="100"/>
      <c r="J43" s="100"/>
    </row>
    <row r="44" spans="6:10" ht="12.75">
      <c r="F44" s="100"/>
      <c r="G44" s="100"/>
      <c r="H44" s="100"/>
      <c r="I44" s="100"/>
      <c r="J44" s="100"/>
    </row>
    <row r="45" spans="6:10" ht="12.75">
      <c r="F45" s="100"/>
      <c r="G45" s="100"/>
      <c r="H45" s="100"/>
      <c r="I45" s="100"/>
      <c r="J45" s="100"/>
    </row>
    <row r="46" spans="6:10" ht="12.75">
      <c r="F46" s="100"/>
      <c r="G46" s="100"/>
      <c r="H46" s="100"/>
      <c r="I46" s="100"/>
      <c r="J46" s="100"/>
    </row>
    <row r="47" spans="6:10" ht="12.75">
      <c r="F47" s="100"/>
      <c r="G47" s="100"/>
      <c r="H47" s="100"/>
      <c r="I47" s="100"/>
      <c r="J47" s="100"/>
    </row>
    <row r="48" spans="6:10" ht="12.75">
      <c r="F48" s="100"/>
      <c r="G48" s="100"/>
      <c r="H48" s="100"/>
      <c r="I48" s="100"/>
      <c r="J48" s="100"/>
    </row>
    <row r="49" spans="6:10" ht="12.75">
      <c r="F49" s="100"/>
      <c r="G49" s="100"/>
      <c r="H49" s="100"/>
      <c r="I49" s="100"/>
      <c r="J49" s="100"/>
    </row>
    <row r="50" spans="6:10" ht="12.75">
      <c r="F50" s="100"/>
      <c r="G50" s="100"/>
      <c r="H50" s="100"/>
      <c r="I50" s="100"/>
      <c r="J50" s="100"/>
    </row>
    <row r="51" spans="6:10" ht="12.75">
      <c r="F51" s="100"/>
      <c r="G51" s="100"/>
      <c r="H51" s="100"/>
      <c r="I51" s="100"/>
      <c r="J51" s="100"/>
    </row>
    <row r="52" spans="6:10" ht="12.75">
      <c r="F52" s="100"/>
      <c r="G52" s="100"/>
      <c r="H52" s="100"/>
      <c r="I52" s="100"/>
      <c r="J52" s="100"/>
    </row>
    <row r="53" spans="6:10" ht="12.75">
      <c r="F53" s="100"/>
      <c r="G53" s="100"/>
      <c r="H53" s="100"/>
      <c r="I53" s="100"/>
      <c r="J53" s="100"/>
    </row>
    <row r="54" spans="6:10" ht="12.75">
      <c r="F54" s="100"/>
      <c r="G54" s="100"/>
      <c r="H54" s="100"/>
      <c r="I54" s="100"/>
      <c r="J54" s="100"/>
    </row>
    <row r="55" spans="6:10" ht="12.75">
      <c r="F55" s="100"/>
      <c r="G55" s="100"/>
      <c r="H55" s="100"/>
      <c r="I55" s="100"/>
      <c r="J55" s="100"/>
    </row>
    <row r="56" spans="6:10" ht="12.75">
      <c r="F56" s="100"/>
      <c r="G56" s="100"/>
      <c r="H56" s="100"/>
      <c r="I56" s="100"/>
      <c r="J56" s="100"/>
    </row>
    <row r="57" spans="6:10" ht="12.75">
      <c r="F57" s="100"/>
      <c r="G57" s="100"/>
      <c r="H57" s="100"/>
      <c r="I57" s="100"/>
      <c r="J57" s="100"/>
    </row>
    <row r="58" spans="6:10" ht="12.75">
      <c r="F58" s="100"/>
      <c r="G58" s="100"/>
      <c r="H58" s="100"/>
      <c r="I58" s="100"/>
      <c r="J58" s="100"/>
    </row>
    <row r="59" spans="6:10" ht="12.75">
      <c r="F59" s="100"/>
      <c r="G59" s="100"/>
      <c r="H59" s="100"/>
      <c r="I59" s="100"/>
      <c r="J59" s="100"/>
    </row>
    <row r="60" spans="6:10" ht="12.75">
      <c r="F60" s="100"/>
      <c r="G60" s="100"/>
      <c r="H60" s="100"/>
      <c r="I60" s="100"/>
      <c r="J60" s="100"/>
    </row>
    <row r="61" spans="6:10" ht="12.75">
      <c r="F61" s="100"/>
      <c r="G61" s="100"/>
      <c r="H61" s="100"/>
      <c r="I61" s="100"/>
      <c r="J61" s="100"/>
    </row>
    <row r="62" spans="6:10" ht="12.75">
      <c r="F62" s="100"/>
      <c r="G62" s="100"/>
      <c r="H62" s="100"/>
      <c r="I62" s="100"/>
      <c r="J62" s="100"/>
    </row>
    <row r="63" spans="6:10" ht="12.75">
      <c r="F63" s="100"/>
      <c r="G63" s="100"/>
      <c r="H63" s="100"/>
      <c r="I63" s="100"/>
      <c r="J63" s="100"/>
    </row>
    <row r="64" spans="6:10" ht="12.75">
      <c r="F64" s="100"/>
      <c r="G64" s="100"/>
      <c r="H64" s="100"/>
      <c r="I64" s="100"/>
      <c r="J64" s="100"/>
    </row>
    <row r="65" spans="6:10" ht="12.75">
      <c r="F65" s="100"/>
      <c r="G65" s="100"/>
      <c r="H65" s="100"/>
      <c r="I65" s="100"/>
      <c r="J65" s="100"/>
    </row>
    <row r="66" spans="6:10" ht="12.75">
      <c r="F66" s="100"/>
      <c r="G66" s="100"/>
      <c r="H66" s="100"/>
      <c r="I66" s="100"/>
      <c r="J66" s="100"/>
    </row>
    <row r="67" spans="6:10" ht="12.75">
      <c r="F67" s="100"/>
      <c r="G67" s="100"/>
      <c r="H67" s="100"/>
      <c r="I67" s="100"/>
      <c r="J67" s="100"/>
    </row>
    <row r="68" spans="6:10" ht="12.75">
      <c r="F68" s="100"/>
      <c r="G68" s="100"/>
      <c r="H68" s="100"/>
      <c r="I68" s="100"/>
      <c r="J68" s="100"/>
    </row>
    <row r="69" spans="6:10" ht="12.75">
      <c r="F69" s="100"/>
      <c r="G69" s="100"/>
      <c r="H69" s="100"/>
      <c r="I69" s="100"/>
      <c r="J69" s="100"/>
    </row>
    <row r="70" spans="6:10" ht="12.75">
      <c r="F70" s="100"/>
      <c r="G70" s="100"/>
      <c r="H70" s="100"/>
      <c r="I70" s="100"/>
      <c r="J70" s="100"/>
    </row>
    <row r="71" spans="6:10" ht="12.75">
      <c r="F71" s="100"/>
      <c r="G71" s="100"/>
      <c r="H71" s="100"/>
      <c r="I71" s="100"/>
      <c r="J71" s="100"/>
    </row>
    <row r="72" spans="6:10" ht="12.75">
      <c r="F72" s="100"/>
      <c r="G72" s="100"/>
      <c r="H72" s="100"/>
      <c r="I72" s="100"/>
      <c r="J72" s="100"/>
    </row>
    <row r="73" spans="6:10" ht="12.75">
      <c r="F73" s="100"/>
      <c r="G73" s="100"/>
      <c r="H73" s="100"/>
      <c r="I73" s="100"/>
      <c r="J73" s="100"/>
    </row>
    <row r="74" spans="6:10" ht="12.75">
      <c r="F74" s="100"/>
      <c r="G74" s="100"/>
      <c r="H74" s="100"/>
      <c r="I74" s="100"/>
      <c r="J74" s="100"/>
    </row>
    <row r="75" spans="6:10" ht="12.75">
      <c r="F75" s="100"/>
      <c r="G75" s="100"/>
      <c r="H75" s="100"/>
      <c r="I75" s="100"/>
      <c r="J75" s="100"/>
    </row>
    <row r="76" spans="6:10" ht="12.75">
      <c r="F76" s="100"/>
      <c r="G76" s="100"/>
      <c r="H76" s="100"/>
      <c r="I76" s="100"/>
      <c r="J76" s="100"/>
    </row>
    <row r="77" spans="6:10" ht="12.75">
      <c r="F77" s="100"/>
      <c r="G77" s="100"/>
      <c r="H77" s="100"/>
      <c r="I77" s="100"/>
      <c r="J77" s="100"/>
    </row>
    <row r="78" spans="6:10" ht="12.75">
      <c r="F78" s="100"/>
      <c r="G78" s="100"/>
      <c r="H78" s="100"/>
      <c r="I78" s="100"/>
      <c r="J78" s="100"/>
    </row>
    <row r="79" spans="6:10" ht="12.75">
      <c r="F79" s="100"/>
      <c r="G79" s="100"/>
      <c r="H79" s="100"/>
      <c r="I79" s="100"/>
      <c r="J79" s="100"/>
    </row>
    <row r="80" spans="6:10" ht="12.75">
      <c r="F80" s="100"/>
      <c r="G80" s="100"/>
      <c r="H80" s="100"/>
      <c r="I80" s="100"/>
      <c r="J80" s="100"/>
    </row>
    <row r="81" spans="6:10" ht="12.75">
      <c r="F81" s="100"/>
      <c r="G81" s="100"/>
      <c r="H81" s="100"/>
      <c r="I81" s="100"/>
      <c r="J81" s="100"/>
    </row>
    <row r="82" spans="6:10" ht="12.75">
      <c r="F82" s="100"/>
      <c r="G82" s="100"/>
      <c r="H82" s="100"/>
      <c r="I82" s="100"/>
      <c r="J82" s="100"/>
    </row>
    <row r="83" spans="6:10" ht="12.75">
      <c r="F83" s="100"/>
      <c r="G83" s="100"/>
      <c r="H83" s="100"/>
      <c r="I83" s="100"/>
      <c r="J83" s="100"/>
    </row>
    <row r="84" spans="6:10" ht="12.75">
      <c r="F84" s="100"/>
      <c r="G84" s="100"/>
      <c r="H84" s="100"/>
      <c r="I84" s="100"/>
      <c r="J84" s="100"/>
    </row>
    <row r="85" spans="6:10" ht="12.75">
      <c r="F85" s="100"/>
      <c r="G85" s="100"/>
      <c r="H85" s="100"/>
      <c r="I85" s="100"/>
      <c r="J85" s="100"/>
    </row>
    <row r="86" spans="6:10" ht="12.75">
      <c r="F86" s="100"/>
      <c r="G86" s="100"/>
      <c r="H86" s="100"/>
      <c r="I86" s="100"/>
      <c r="J86" s="100"/>
    </row>
    <row r="87" spans="6:10" ht="12.75">
      <c r="F87" s="100"/>
      <c r="G87" s="100"/>
      <c r="H87" s="100"/>
      <c r="I87" s="100"/>
      <c r="J87" s="100"/>
    </row>
    <row r="88" spans="6:10" ht="12.75">
      <c r="F88" s="100"/>
      <c r="G88" s="100"/>
      <c r="H88" s="100"/>
      <c r="I88" s="100"/>
      <c r="J88" s="100"/>
    </row>
    <row r="89" spans="6:10" ht="12.75">
      <c r="F89" s="100"/>
      <c r="G89" s="100"/>
      <c r="H89" s="100"/>
      <c r="I89" s="100"/>
      <c r="J89" s="100"/>
    </row>
    <row r="90" spans="6:10" ht="12.75">
      <c r="F90" s="100"/>
      <c r="G90" s="100"/>
      <c r="H90" s="100"/>
      <c r="I90" s="100"/>
      <c r="J90" s="100"/>
    </row>
    <row r="91" spans="6:10" ht="12.75">
      <c r="F91" s="100"/>
      <c r="G91" s="100"/>
      <c r="H91" s="100"/>
      <c r="I91" s="100"/>
      <c r="J91" s="100"/>
    </row>
    <row r="92" spans="6:10" ht="12.75">
      <c r="F92" s="100"/>
      <c r="G92" s="100"/>
      <c r="H92" s="100"/>
      <c r="I92" s="100"/>
      <c r="J92" s="100"/>
    </row>
    <row r="93" spans="6:10" ht="12.75">
      <c r="F93" s="100"/>
      <c r="G93" s="100"/>
      <c r="H93" s="100"/>
      <c r="I93" s="100"/>
      <c r="J93" s="100"/>
    </row>
    <row r="94" spans="6:10" ht="12.75">
      <c r="F94" s="100"/>
      <c r="G94" s="100"/>
      <c r="H94" s="100"/>
      <c r="I94" s="100"/>
      <c r="J94" s="100"/>
    </row>
    <row r="95" spans="6:10" ht="12.75">
      <c r="F95" s="100"/>
      <c r="G95" s="100"/>
      <c r="H95" s="100"/>
      <c r="I95" s="100"/>
      <c r="J95" s="100"/>
    </row>
    <row r="96" spans="6:10" ht="12.75">
      <c r="F96" s="100"/>
      <c r="G96" s="100"/>
      <c r="H96" s="100"/>
      <c r="I96" s="100"/>
      <c r="J96" s="100"/>
    </row>
    <row r="97" spans="6:10" ht="12.75">
      <c r="F97" s="100"/>
      <c r="G97" s="100"/>
      <c r="H97" s="100"/>
      <c r="I97" s="100"/>
      <c r="J97" s="100"/>
    </row>
    <row r="98" spans="6:10" ht="12.75">
      <c r="F98" s="100"/>
      <c r="G98" s="100"/>
      <c r="H98" s="100"/>
      <c r="I98" s="100"/>
      <c r="J98" s="100"/>
    </row>
    <row r="99" spans="6:10" ht="12.75">
      <c r="F99" s="100"/>
      <c r="G99" s="100"/>
      <c r="H99" s="100"/>
      <c r="I99" s="100"/>
      <c r="J99" s="100"/>
    </row>
    <row r="100" spans="6:10" ht="12.75">
      <c r="F100" s="100"/>
      <c r="G100" s="100"/>
      <c r="H100" s="100"/>
      <c r="I100" s="100"/>
      <c r="J100" s="100"/>
    </row>
    <row r="101" spans="6:10" ht="12.75">
      <c r="F101" s="100"/>
      <c r="G101" s="100"/>
      <c r="H101" s="100"/>
      <c r="I101" s="100"/>
      <c r="J101" s="100"/>
    </row>
    <row r="102" spans="6:10" ht="12.75">
      <c r="F102" s="100"/>
      <c r="G102" s="100"/>
      <c r="H102" s="100"/>
      <c r="I102" s="100"/>
      <c r="J102" s="100"/>
    </row>
    <row r="103" spans="6:10" ht="12.75">
      <c r="F103" s="100"/>
      <c r="G103" s="100"/>
      <c r="H103" s="100"/>
      <c r="I103" s="100"/>
      <c r="J103" s="100"/>
    </row>
    <row r="104" spans="6:10" ht="12.75">
      <c r="F104" s="100"/>
      <c r="G104" s="100"/>
      <c r="H104" s="100"/>
      <c r="I104" s="100"/>
      <c r="J104" s="100"/>
    </row>
    <row r="105" spans="6:10" ht="12.75">
      <c r="F105" s="100"/>
      <c r="G105" s="100"/>
      <c r="H105" s="100"/>
      <c r="I105" s="100"/>
      <c r="J105" s="100"/>
    </row>
    <row r="106" spans="6:10" ht="12.75">
      <c r="F106" s="100"/>
      <c r="G106" s="100"/>
      <c r="H106" s="100"/>
      <c r="I106" s="100"/>
      <c r="J106" s="100"/>
    </row>
    <row r="107" spans="6:10" ht="12.75">
      <c r="F107" s="100"/>
      <c r="G107" s="100"/>
      <c r="H107" s="100"/>
      <c r="I107" s="100"/>
      <c r="J107" s="100"/>
    </row>
    <row r="108" spans="6:10" ht="12.75">
      <c r="F108" s="100"/>
      <c r="G108" s="100"/>
      <c r="H108" s="100"/>
      <c r="I108" s="100"/>
      <c r="J108" s="100"/>
    </row>
    <row r="109" spans="6:10" ht="12.75">
      <c r="F109" s="100"/>
      <c r="G109" s="100"/>
      <c r="H109" s="100"/>
      <c r="I109" s="100"/>
      <c r="J109" s="100"/>
    </row>
    <row r="110" spans="6:10" ht="12.75">
      <c r="F110" s="100"/>
      <c r="G110" s="100"/>
      <c r="H110" s="100"/>
      <c r="I110" s="100"/>
      <c r="J110" s="100"/>
    </row>
    <row r="111" spans="6:10" ht="12.75">
      <c r="F111" s="100"/>
      <c r="G111" s="100"/>
      <c r="H111" s="100"/>
      <c r="I111" s="100"/>
      <c r="J111" s="100"/>
    </row>
    <row r="112" spans="6:10" ht="12.75">
      <c r="F112" s="100"/>
      <c r="G112" s="100"/>
      <c r="H112" s="100"/>
      <c r="I112" s="100"/>
      <c r="J112" s="100"/>
    </row>
    <row r="113" spans="6:10" ht="12.75">
      <c r="F113" s="100"/>
      <c r="G113" s="100"/>
      <c r="H113" s="100"/>
      <c r="I113" s="100"/>
      <c r="J113" s="100"/>
    </row>
    <row r="114" spans="6:10" ht="12.75">
      <c r="F114" s="100"/>
      <c r="G114" s="100"/>
      <c r="H114" s="100"/>
      <c r="I114" s="100"/>
      <c r="J114" s="100"/>
    </row>
    <row r="115" spans="6:10" ht="12.75">
      <c r="F115" s="100"/>
      <c r="G115" s="100"/>
      <c r="H115" s="100"/>
      <c r="I115" s="100"/>
      <c r="J115" s="100"/>
    </row>
    <row r="116" spans="6:10" ht="12.75">
      <c r="F116" s="100"/>
      <c r="G116" s="100"/>
      <c r="H116" s="100"/>
      <c r="I116" s="100"/>
      <c r="J116" s="100"/>
    </row>
    <row r="117" spans="6:10" ht="12.75">
      <c r="F117" s="100"/>
      <c r="G117" s="100"/>
      <c r="H117" s="100"/>
      <c r="I117" s="100"/>
      <c r="J117" s="100"/>
    </row>
    <row r="118" spans="6:10" ht="12.75">
      <c r="F118" s="100"/>
      <c r="G118" s="100"/>
      <c r="H118" s="100"/>
      <c r="I118" s="100"/>
      <c r="J118" s="100"/>
    </row>
    <row r="119" spans="6:10" ht="12.75">
      <c r="F119" s="100"/>
      <c r="G119" s="100"/>
      <c r="H119" s="100"/>
      <c r="I119" s="100"/>
      <c r="J119" s="100"/>
    </row>
    <row r="120" spans="6:10" ht="12.75">
      <c r="F120" s="100"/>
      <c r="G120" s="100"/>
      <c r="H120" s="100"/>
      <c r="I120" s="100"/>
      <c r="J120" s="100"/>
    </row>
    <row r="121" spans="6:10" ht="12.75">
      <c r="F121" s="100"/>
      <c r="G121" s="100"/>
      <c r="H121" s="100"/>
      <c r="I121" s="100"/>
      <c r="J121" s="100"/>
    </row>
    <row r="122" spans="6:10" ht="12.75">
      <c r="F122" s="100"/>
      <c r="G122" s="100"/>
      <c r="H122" s="100"/>
      <c r="I122" s="100"/>
      <c r="J122" s="100"/>
    </row>
    <row r="123" spans="6:10" ht="12.75">
      <c r="F123" s="100"/>
      <c r="G123" s="100"/>
      <c r="H123" s="100"/>
      <c r="I123" s="100"/>
      <c r="J123" s="100"/>
    </row>
    <row r="124" spans="6:10" ht="12.75">
      <c r="F124" s="100"/>
      <c r="G124" s="100"/>
      <c r="H124" s="100"/>
      <c r="I124" s="100"/>
      <c r="J124" s="100"/>
    </row>
    <row r="125" spans="6:10" ht="12.75">
      <c r="F125" s="100"/>
      <c r="G125" s="100"/>
      <c r="H125" s="100"/>
      <c r="I125" s="100"/>
      <c r="J125" s="100"/>
    </row>
    <row r="126" spans="6:10" ht="12.75">
      <c r="F126" s="100"/>
      <c r="G126" s="100"/>
      <c r="H126" s="100"/>
      <c r="I126" s="100"/>
      <c r="J126" s="100"/>
    </row>
    <row r="127" spans="6:10" ht="12.75">
      <c r="F127" s="100"/>
      <c r="G127" s="100"/>
      <c r="H127" s="100"/>
      <c r="I127" s="100"/>
      <c r="J127" s="100"/>
    </row>
    <row r="128" spans="6:10" ht="12.75">
      <c r="F128" s="100"/>
      <c r="G128" s="100"/>
      <c r="H128" s="100"/>
      <c r="I128" s="100"/>
      <c r="J128" s="100"/>
    </row>
    <row r="129" spans="6:10" ht="12.75">
      <c r="F129" s="100"/>
      <c r="G129" s="100"/>
      <c r="H129" s="100"/>
      <c r="I129" s="100"/>
      <c r="J129" s="100"/>
    </row>
    <row r="130" spans="6:10" ht="12.75">
      <c r="F130" s="100"/>
      <c r="G130" s="100"/>
      <c r="H130" s="100"/>
      <c r="I130" s="100"/>
      <c r="J130" s="100"/>
    </row>
    <row r="131" spans="6:10" ht="12.75">
      <c r="F131" s="100"/>
      <c r="G131" s="100"/>
      <c r="H131" s="100"/>
      <c r="I131" s="100"/>
      <c r="J131" s="100"/>
    </row>
    <row r="132" spans="6:10" ht="12.75">
      <c r="F132" s="100"/>
      <c r="G132" s="100"/>
      <c r="H132" s="100"/>
      <c r="I132" s="100"/>
      <c r="J132" s="100"/>
    </row>
    <row r="133" spans="6:10" ht="12.75">
      <c r="F133" s="100"/>
      <c r="G133" s="100"/>
      <c r="H133" s="100"/>
      <c r="I133" s="100"/>
      <c r="J133" s="100"/>
    </row>
    <row r="134" spans="6:10" ht="12.75">
      <c r="F134" s="100"/>
      <c r="G134" s="100"/>
      <c r="H134" s="100"/>
      <c r="I134" s="100"/>
      <c r="J134" s="100"/>
    </row>
    <row r="135" spans="6:10" ht="12.75">
      <c r="F135" s="100"/>
      <c r="G135" s="100"/>
      <c r="H135" s="100"/>
      <c r="I135" s="100"/>
      <c r="J135" s="100"/>
    </row>
    <row r="136" spans="6:10" ht="12.75">
      <c r="F136" s="100"/>
      <c r="G136" s="100"/>
      <c r="H136" s="100"/>
      <c r="I136" s="100"/>
      <c r="J136" s="100"/>
    </row>
    <row r="137" spans="6:10" ht="12.75">
      <c r="F137" s="100"/>
      <c r="G137" s="100"/>
      <c r="H137" s="100"/>
      <c r="I137" s="100"/>
      <c r="J137" s="100"/>
    </row>
    <row r="138" spans="6:10" ht="12.75">
      <c r="F138" s="100"/>
      <c r="G138" s="100"/>
      <c r="H138" s="100"/>
      <c r="I138" s="100"/>
      <c r="J138" s="100"/>
    </row>
    <row r="139" spans="6:10" ht="12.75">
      <c r="F139" s="100"/>
      <c r="G139" s="100"/>
      <c r="H139" s="100"/>
      <c r="I139" s="100"/>
      <c r="J139" s="100"/>
    </row>
    <row r="140" spans="6:10" ht="12.75">
      <c r="F140" s="100"/>
      <c r="G140" s="100"/>
      <c r="H140" s="100"/>
      <c r="I140" s="100"/>
      <c r="J140" s="100"/>
    </row>
    <row r="141" spans="6:10" ht="12.75">
      <c r="F141" s="100"/>
      <c r="G141" s="100"/>
      <c r="H141" s="100"/>
      <c r="I141" s="100"/>
      <c r="J141" s="100"/>
    </row>
    <row r="142" spans="6:10" ht="12.75">
      <c r="F142" s="100"/>
      <c r="G142" s="100"/>
      <c r="H142" s="100"/>
      <c r="I142" s="100"/>
      <c r="J142" s="100"/>
    </row>
    <row r="143" spans="6:10" ht="12.75">
      <c r="F143" s="100"/>
      <c r="G143" s="100"/>
      <c r="H143" s="100"/>
      <c r="I143" s="100"/>
      <c r="J143" s="100"/>
    </row>
    <row r="144" spans="6:10" ht="12.75">
      <c r="F144" s="100"/>
      <c r="G144" s="100"/>
      <c r="H144" s="100"/>
      <c r="I144" s="100"/>
      <c r="J144" s="100"/>
    </row>
    <row r="145" spans="6:10" ht="12.75">
      <c r="F145" s="100"/>
      <c r="G145" s="100"/>
      <c r="H145" s="100"/>
      <c r="I145" s="100"/>
      <c r="J145" s="100"/>
    </row>
    <row r="146" spans="6:10" ht="12.75">
      <c r="F146" s="100"/>
      <c r="G146" s="100"/>
      <c r="H146" s="100"/>
      <c r="I146" s="100"/>
      <c r="J146" s="100"/>
    </row>
    <row r="147" spans="6:10" ht="12.75">
      <c r="F147" s="100"/>
      <c r="G147" s="100"/>
      <c r="H147" s="100"/>
      <c r="I147" s="100"/>
      <c r="J147" s="100"/>
    </row>
    <row r="148" spans="6:10" ht="12.75">
      <c r="F148" s="100"/>
      <c r="G148" s="100"/>
      <c r="H148" s="100"/>
      <c r="I148" s="100"/>
      <c r="J148" s="100"/>
    </row>
    <row r="149" spans="6:10" ht="12.75">
      <c r="F149" s="100"/>
      <c r="G149" s="100"/>
      <c r="H149" s="100"/>
      <c r="I149" s="100"/>
      <c r="J149" s="100"/>
    </row>
    <row r="150" spans="6:10" ht="12.75">
      <c r="F150" s="100"/>
      <c r="G150" s="100"/>
      <c r="H150" s="100"/>
      <c r="I150" s="100"/>
      <c r="J150" s="100"/>
    </row>
    <row r="151" spans="6:10" ht="12.75">
      <c r="F151" s="100"/>
      <c r="G151" s="100"/>
      <c r="H151" s="100"/>
      <c r="I151" s="100"/>
      <c r="J151" s="100"/>
    </row>
    <row r="152" spans="6:10" ht="12.75">
      <c r="F152" s="100"/>
      <c r="G152" s="100"/>
      <c r="H152" s="100"/>
      <c r="I152" s="100"/>
      <c r="J152" s="100"/>
    </row>
    <row r="153" spans="6:10" ht="12.75">
      <c r="F153" s="100"/>
      <c r="G153" s="100"/>
      <c r="H153" s="100"/>
      <c r="I153" s="100"/>
      <c r="J153" s="100"/>
    </row>
    <row r="154" spans="6:10" ht="12.75">
      <c r="F154" s="100"/>
      <c r="G154" s="100"/>
      <c r="H154" s="100"/>
      <c r="I154" s="100"/>
      <c r="J154" s="100"/>
    </row>
    <row r="155" spans="6:10" ht="12.75">
      <c r="F155" s="100"/>
      <c r="G155" s="100"/>
      <c r="H155" s="100"/>
      <c r="I155" s="100"/>
      <c r="J155" s="100"/>
    </row>
    <row r="156" spans="6:10" ht="12.75">
      <c r="F156" s="100"/>
      <c r="G156" s="100"/>
      <c r="H156" s="100"/>
      <c r="I156" s="100"/>
      <c r="J156" s="100"/>
    </row>
    <row r="157" spans="6:10" ht="12.75">
      <c r="F157" s="100"/>
      <c r="G157" s="100"/>
      <c r="H157" s="100"/>
      <c r="I157" s="100"/>
      <c r="J157" s="100"/>
    </row>
    <row r="158" spans="6:10" ht="12.75">
      <c r="F158" s="100"/>
      <c r="G158" s="100"/>
      <c r="H158" s="100"/>
      <c r="I158" s="100"/>
      <c r="J158" s="100"/>
    </row>
    <row r="159" spans="6:10" ht="12.75">
      <c r="F159" s="100"/>
      <c r="G159" s="100"/>
      <c r="H159" s="100"/>
      <c r="I159" s="100"/>
      <c r="J159" s="100"/>
    </row>
    <row r="160" spans="6:10" ht="12.75">
      <c r="F160" s="100"/>
      <c r="G160" s="100"/>
      <c r="H160" s="100"/>
      <c r="I160" s="100"/>
      <c r="J160" s="100"/>
    </row>
    <row r="161" spans="6:10" ht="12.75">
      <c r="F161" s="100"/>
      <c r="G161" s="100"/>
      <c r="H161" s="100"/>
      <c r="I161" s="100"/>
      <c r="J161" s="100"/>
    </row>
    <row r="162" spans="6:10" ht="12.75">
      <c r="F162" s="100"/>
      <c r="G162" s="100"/>
      <c r="H162" s="100"/>
      <c r="I162" s="100"/>
      <c r="J162" s="100"/>
    </row>
    <row r="163" spans="6:10" ht="12.75">
      <c r="F163" s="100"/>
      <c r="G163" s="100"/>
      <c r="H163" s="100"/>
      <c r="I163" s="100"/>
      <c r="J163" s="100"/>
    </row>
    <row r="164" spans="6:10" ht="12.75">
      <c r="F164" s="100"/>
      <c r="G164" s="100"/>
      <c r="H164" s="100"/>
      <c r="I164" s="100"/>
      <c r="J164" s="100"/>
    </row>
    <row r="165" spans="6:10" ht="12.75">
      <c r="F165" s="100"/>
      <c r="G165" s="100"/>
      <c r="H165" s="100"/>
      <c r="I165" s="100"/>
      <c r="J165" s="100"/>
    </row>
    <row r="166" spans="6:10" ht="12.75">
      <c r="F166" s="100"/>
      <c r="G166" s="100"/>
      <c r="H166" s="100"/>
      <c r="I166" s="100"/>
      <c r="J166" s="100"/>
    </row>
    <row r="167" spans="6:10" ht="12.75">
      <c r="F167" s="100"/>
      <c r="G167" s="100"/>
      <c r="H167" s="100"/>
      <c r="I167" s="100"/>
      <c r="J167" s="100"/>
    </row>
    <row r="168" spans="6:10" ht="12.75">
      <c r="F168" s="100"/>
      <c r="G168" s="100"/>
      <c r="H168" s="100"/>
      <c r="I168" s="100"/>
      <c r="J168" s="100"/>
    </row>
    <row r="169" spans="6:10" ht="12.75">
      <c r="F169" s="100"/>
      <c r="G169" s="100"/>
      <c r="H169" s="100"/>
      <c r="I169" s="100"/>
      <c r="J169" s="100"/>
    </row>
    <row r="170" spans="6:10" ht="12.75">
      <c r="F170" s="100"/>
      <c r="G170" s="100"/>
      <c r="H170" s="100"/>
      <c r="I170" s="100"/>
      <c r="J170" s="100"/>
    </row>
    <row r="171" spans="6:10" ht="12.75">
      <c r="F171" s="100"/>
      <c r="G171" s="100"/>
      <c r="H171" s="100"/>
      <c r="I171" s="100"/>
      <c r="J171" s="100"/>
    </row>
    <row r="172" spans="6:10" ht="12.75">
      <c r="F172" s="100"/>
      <c r="G172" s="100"/>
      <c r="H172" s="100"/>
      <c r="I172" s="100"/>
      <c r="J172" s="100"/>
    </row>
    <row r="173" spans="6:10" ht="12.75">
      <c r="F173" s="100"/>
      <c r="G173" s="100"/>
      <c r="H173" s="100"/>
      <c r="I173" s="100"/>
      <c r="J173" s="100"/>
    </row>
    <row r="174" spans="6:10" ht="12.75">
      <c r="F174" s="100"/>
      <c r="G174" s="100"/>
      <c r="H174" s="100"/>
      <c r="I174" s="100"/>
      <c r="J174" s="100"/>
    </row>
    <row r="175" spans="6:10" ht="12.75">
      <c r="F175" s="100"/>
      <c r="G175" s="100"/>
      <c r="H175" s="100"/>
      <c r="I175" s="100"/>
      <c r="J175" s="100"/>
    </row>
    <row r="176" spans="6:10" ht="12.75">
      <c r="F176" s="100"/>
      <c r="G176" s="100"/>
      <c r="H176" s="100"/>
      <c r="I176" s="100"/>
      <c r="J176" s="100"/>
    </row>
    <row r="177" spans="6:10" ht="12.75">
      <c r="F177" s="100"/>
      <c r="G177" s="100"/>
      <c r="H177" s="100"/>
      <c r="I177" s="100"/>
      <c r="J177" s="100"/>
    </row>
    <row r="178" spans="6:10" ht="12.75">
      <c r="F178" s="100"/>
      <c r="G178" s="100"/>
      <c r="H178" s="100"/>
      <c r="I178" s="100"/>
      <c r="J178" s="100"/>
    </row>
    <row r="179" spans="6:10" ht="12.75">
      <c r="F179" s="100"/>
      <c r="G179" s="100"/>
      <c r="H179" s="100"/>
      <c r="I179" s="100"/>
      <c r="J179" s="100"/>
    </row>
    <row r="180" spans="6:10" ht="12.75">
      <c r="F180" s="100"/>
      <c r="G180" s="100"/>
      <c r="H180" s="100"/>
      <c r="I180" s="100"/>
      <c r="J180" s="100"/>
    </row>
    <row r="181" spans="6:10" ht="12.75">
      <c r="F181" s="100"/>
      <c r="G181" s="100"/>
      <c r="H181" s="100"/>
      <c r="I181" s="100"/>
      <c r="J181" s="100"/>
    </row>
    <row r="182" spans="6:10" ht="12.75">
      <c r="F182" s="100"/>
      <c r="G182" s="100"/>
      <c r="H182" s="100"/>
      <c r="I182" s="100"/>
      <c r="J182" s="100"/>
    </row>
    <row r="183" spans="6:10" ht="12.75">
      <c r="F183" s="100"/>
      <c r="G183" s="100"/>
      <c r="H183" s="100"/>
      <c r="I183" s="100"/>
      <c r="J183" s="100"/>
    </row>
    <row r="184" spans="6:10" ht="12.75">
      <c r="F184" s="100"/>
      <c r="G184" s="100"/>
      <c r="H184" s="100"/>
      <c r="I184" s="100"/>
      <c r="J184" s="100"/>
    </row>
    <row r="185" spans="6:10" ht="12.75">
      <c r="F185" s="100"/>
      <c r="G185" s="100"/>
      <c r="H185" s="100"/>
      <c r="I185" s="100"/>
      <c r="J185" s="100"/>
    </row>
    <row r="186" spans="6:10" ht="12.75">
      <c r="F186" s="100"/>
      <c r="G186" s="100"/>
      <c r="H186" s="100"/>
      <c r="I186" s="100"/>
      <c r="J186" s="100"/>
    </row>
    <row r="187" spans="6:10" ht="12.75">
      <c r="F187" s="100"/>
      <c r="G187" s="100"/>
      <c r="H187" s="100"/>
      <c r="I187" s="100"/>
      <c r="J187" s="100"/>
    </row>
    <row r="188" spans="6:10" ht="12.75">
      <c r="F188" s="100"/>
      <c r="G188" s="100"/>
      <c r="H188" s="100"/>
      <c r="I188" s="100"/>
      <c r="J188" s="100"/>
    </row>
    <row r="189" spans="6:10" ht="12.75">
      <c r="F189" s="100"/>
      <c r="G189" s="100"/>
      <c r="H189" s="100"/>
      <c r="I189" s="100"/>
      <c r="J189" s="100"/>
    </row>
    <row r="190" spans="6:10" ht="12.75">
      <c r="F190" s="100"/>
      <c r="G190" s="100"/>
      <c r="H190" s="100"/>
      <c r="I190" s="100"/>
      <c r="J190" s="100"/>
    </row>
    <row r="191" spans="6:10" ht="12.75">
      <c r="F191" s="100"/>
      <c r="G191" s="100"/>
      <c r="H191" s="100"/>
      <c r="I191" s="100"/>
      <c r="J191" s="100"/>
    </row>
    <row r="192" spans="6:10" ht="12.75">
      <c r="F192" s="100"/>
      <c r="G192" s="100"/>
      <c r="H192" s="100"/>
      <c r="I192" s="100"/>
      <c r="J192" s="100"/>
    </row>
    <row r="193" spans="6:10" ht="12.75">
      <c r="F193" s="100"/>
      <c r="G193" s="100"/>
      <c r="H193" s="100"/>
      <c r="I193" s="100"/>
      <c r="J193" s="100"/>
    </row>
    <row r="194" spans="6:10" ht="12.75">
      <c r="F194" s="100"/>
      <c r="G194" s="100"/>
      <c r="H194" s="100"/>
      <c r="I194" s="100"/>
      <c r="J194" s="100"/>
    </row>
    <row r="195" spans="6:10" ht="12.75">
      <c r="F195" s="100"/>
      <c r="G195" s="100"/>
      <c r="H195" s="100"/>
      <c r="I195" s="100"/>
      <c r="J195" s="100"/>
    </row>
    <row r="196" spans="6:10" ht="12.75">
      <c r="F196" s="100"/>
      <c r="G196" s="100"/>
      <c r="H196" s="100"/>
      <c r="I196" s="100"/>
      <c r="J196" s="100"/>
    </row>
    <row r="197" spans="6:10" ht="12.75">
      <c r="F197" s="100"/>
      <c r="G197" s="100"/>
      <c r="H197" s="100"/>
      <c r="I197" s="100"/>
      <c r="J197" s="100"/>
    </row>
    <row r="198" spans="6:10" ht="12.75">
      <c r="F198" s="100"/>
      <c r="G198" s="100"/>
      <c r="H198" s="100"/>
      <c r="I198" s="100"/>
      <c r="J198" s="100"/>
    </row>
    <row r="199" spans="6:10" ht="12.75">
      <c r="F199" s="100"/>
      <c r="G199" s="100"/>
      <c r="H199" s="100"/>
      <c r="I199" s="100"/>
      <c r="J199" s="100"/>
    </row>
    <row r="200" spans="6:10" ht="12.75">
      <c r="F200" s="100"/>
      <c r="G200" s="100"/>
      <c r="H200" s="100"/>
      <c r="I200" s="100"/>
      <c r="J200" s="100"/>
    </row>
    <row r="201" spans="6:10" ht="12.75">
      <c r="F201" s="100"/>
      <c r="G201" s="100"/>
      <c r="H201" s="100"/>
      <c r="I201" s="100"/>
      <c r="J201" s="100"/>
    </row>
    <row r="202" spans="6:10" ht="12.75">
      <c r="F202" s="100"/>
      <c r="G202" s="100"/>
      <c r="H202" s="100"/>
      <c r="I202" s="100"/>
      <c r="J202" s="100"/>
    </row>
    <row r="203" spans="6:10" ht="12.75">
      <c r="F203" s="100"/>
      <c r="G203" s="100"/>
      <c r="H203" s="100"/>
      <c r="I203" s="100"/>
      <c r="J203" s="100"/>
    </row>
    <row r="204" spans="6:10" ht="12.75">
      <c r="F204" s="100"/>
      <c r="G204" s="100"/>
      <c r="H204" s="100"/>
      <c r="I204" s="100"/>
      <c r="J204" s="100"/>
    </row>
    <row r="205" spans="6:10" ht="12.75">
      <c r="F205" s="100"/>
      <c r="G205" s="100"/>
      <c r="H205" s="100"/>
      <c r="I205" s="100"/>
      <c r="J205" s="100"/>
    </row>
    <row r="206" spans="6:10" ht="12.75">
      <c r="F206" s="100"/>
      <c r="G206" s="100"/>
      <c r="H206" s="100"/>
      <c r="I206" s="100"/>
      <c r="J206" s="100"/>
    </row>
    <row r="207" spans="6:10" ht="12.75">
      <c r="F207" s="100"/>
      <c r="G207" s="100"/>
      <c r="H207" s="100"/>
      <c r="I207" s="100"/>
      <c r="J207" s="100"/>
    </row>
    <row r="208" spans="6:10" ht="12.75">
      <c r="F208" s="100"/>
      <c r="G208" s="100"/>
      <c r="H208" s="100"/>
      <c r="I208" s="100"/>
      <c r="J208" s="100"/>
    </row>
    <row r="209" spans="6:10" ht="12.75">
      <c r="F209" s="100"/>
      <c r="G209" s="100"/>
      <c r="H209" s="100"/>
      <c r="I209" s="100"/>
      <c r="J209" s="100"/>
    </row>
    <row r="210" spans="6:10" ht="12.75">
      <c r="F210" s="100"/>
      <c r="G210" s="100"/>
      <c r="H210" s="100"/>
      <c r="I210" s="100"/>
      <c r="J210" s="100"/>
    </row>
    <row r="211" spans="6:10" ht="12.75">
      <c r="F211" s="100"/>
      <c r="G211" s="100"/>
      <c r="H211" s="100"/>
      <c r="I211" s="100"/>
      <c r="J211" s="100"/>
    </row>
    <row r="212" spans="6:10" ht="12.75">
      <c r="F212" s="100"/>
      <c r="G212" s="100"/>
      <c r="H212" s="100"/>
      <c r="I212" s="100"/>
      <c r="J212" s="100"/>
    </row>
    <row r="213" spans="6:10" ht="12.75">
      <c r="F213" s="100"/>
      <c r="G213" s="100"/>
      <c r="H213" s="100"/>
      <c r="I213" s="100"/>
      <c r="J213" s="100"/>
    </row>
    <row r="214" spans="6:10" ht="12.75">
      <c r="F214" s="100"/>
      <c r="G214" s="100"/>
      <c r="H214" s="100"/>
      <c r="I214" s="100"/>
      <c r="J214" s="100"/>
    </row>
    <row r="215" spans="6:10" ht="12.75">
      <c r="F215" s="100"/>
      <c r="G215" s="100"/>
      <c r="H215" s="100"/>
      <c r="I215" s="100"/>
      <c r="J215" s="100"/>
    </row>
    <row r="216" spans="6:10" ht="12.75">
      <c r="F216" s="100"/>
      <c r="G216" s="100"/>
      <c r="H216" s="100"/>
      <c r="I216" s="100"/>
      <c r="J216" s="100"/>
    </row>
    <row r="217" spans="6:10" ht="12.75">
      <c r="F217" s="100"/>
      <c r="G217" s="100"/>
      <c r="H217" s="100"/>
      <c r="I217" s="100"/>
      <c r="J217" s="100"/>
    </row>
    <row r="218" spans="6:10" ht="12.75">
      <c r="F218" s="100"/>
      <c r="G218" s="100"/>
      <c r="H218" s="100"/>
      <c r="I218" s="100"/>
      <c r="J218" s="100"/>
    </row>
    <row r="219" spans="6:10" ht="12.75">
      <c r="F219" s="100"/>
      <c r="G219" s="100"/>
      <c r="H219" s="100"/>
      <c r="I219" s="100"/>
      <c r="J219" s="100"/>
    </row>
    <row r="220" spans="6:10" ht="12.75">
      <c r="F220" s="100"/>
      <c r="G220" s="100"/>
      <c r="H220" s="100"/>
      <c r="I220" s="100"/>
      <c r="J220" s="100"/>
    </row>
    <row r="221" spans="6:10" ht="12.75">
      <c r="F221" s="100"/>
      <c r="G221" s="100"/>
      <c r="H221" s="100"/>
      <c r="I221" s="100"/>
      <c r="J221" s="100"/>
    </row>
    <row r="222" spans="6:10" ht="12.75">
      <c r="F222" s="100"/>
      <c r="G222" s="100"/>
      <c r="H222" s="100"/>
      <c r="I222" s="100"/>
      <c r="J222" s="100"/>
    </row>
    <row r="223" spans="6:10" ht="12.75">
      <c r="F223" s="100"/>
      <c r="G223" s="100"/>
      <c r="H223" s="100"/>
      <c r="I223" s="100"/>
      <c r="J223" s="100"/>
    </row>
    <row r="224" spans="6:10" ht="12.75">
      <c r="F224" s="100"/>
      <c r="G224" s="100"/>
      <c r="H224" s="100"/>
      <c r="I224" s="100"/>
      <c r="J224" s="100"/>
    </row>
    <row r="225" spans="6:10" ht="12.75">
      <c r="F225" s="100"/>
      <c r="G225" s="100"/>
      <c r="H225" s="100"/>
      <c r="I225" s="100"/>
      <c r="J225" s="100"/>
    </row>
    <row r="226" spans="6:10" ht="12.75">
      <c r="F226" s="100"/>
      <c r="G226" s="100"/>
      <c r="H226" s="100"/>
      <c r="I226" s="100"/>
      <c r="J226" s="100"/>
    </row>
    <row r="227" spans="6:10" ht="12.75">
      <c r="F227" s="100"/>
      <c r="G227" s="100"/>
      <c r="H227" s="100"/>
      <c r="I227" s="100"/>
      <c r="J227" s="100"/>
    </row>
    <row r="228" spans="6:10" ht="12.75">
      <c r="F228" s="100"/>
      <c r="G228" s="100"/>
      <c r="H228" s="100"/>
      <c r="I228" s="100"/>
      <c r="J228" s="100"/>
    </row>
    <row r="229" spans="6:10" ht="12.75">
      <c r="F229" s="100"/>
      <c r="G229" s="100"/>
      <c r="H229" s="100"/>
      <c r="I229" s="100"/>
      <c r="J229" s="100"/>
    </row>
    <row r="230" spans="6:10" ht="12.75">
      <c r="F230" s="100"/>
      <c r="G230" s="100"/>
      <c r="H230" s="100"/>
      <c r="I230" s="100"/>
      <c r="J230" s="100"/>
    </row>
    <row r="231" spans="6:10" ht="12.75">
      <c r="F231" s="100"/>
      <c r="G231" s="100"/>
      <c r="H231" s="100"/>
      <c r="I231" s="100"/>
      <c r="J231" s="100"/>
    </row>
    <row r="232" spans="6:10" ht="12.75">
      <c r="F232" s="100"/>
      <c r="G232" s="100"/>
      <c r="H232" s="100"/>
      <c r="I232" s="100"/>
      <c r="J232" s="100"/>
    </row>
    <row r="233" spans="6:10" ht="12.75">
      <c r="F233" s="100"/>
      <c r="G233" s="100"/>
      <c r="H233" s="100"/>
      <c r="I233" s="100"/>
      <c r="J233" s="100"/>
    </row>
    <row r="234" spans="6:10" ht="12.75">
      <c r="F234" s="100"/>
      <c r="G234" s="100"/>
      <c r="H234" s="100"/>
      <c r="I234" s="100"/>
      <c r="J234" s="100"/>
    </row>
    <row r="235" spans="6:10" ht="12.75">
      <c r="F235" s="100"/>
      <c r="G235" s="100"/>
      <c r="H235" s="100"/>
      <c r="I235" s="100"/>
      <c r="J235" s="100"/>
    </row>
    <row r="236" spans="6:10" ht="12.75">
      <c r="F236" s="100"/>
      <c r="G236" s="100"/>
      <c r="H236" s="100"/>
      <c r="I236" s="100"/>
      <c r="J236" s="100"/>
    </row>
    <row r="237" spans="6:10" ht="12.75">
      <c r="F237" s="100"/>
      <c r="G237" s="100"/>
      <c r="H237" s="100"/>
      <c r="I237" s="100"/>
      <c r="J237" s="100"/>
    </row>
    <row r="238" spans="6:10" ht="12.75">
      <c r="F238" s="100"/>
      <c r="G238" s="100"/>
      <c r="H238" s="100"/>
      <c r="I238" s="100"/>
      <c r="J238" s="100"/>
    </row>
    <row r="239" spans="6:10" ht="12.75">
      <c r="F239" s="100"/>
      <c r="G239" s="100"/>
      <c r="H239" s="100"/>
      <c r="I239" s="100"/>
      <c r="J239" s="100"/>
    </row>
    <row r="240" spans="6:10" ht="12.75">
      <c r="F240" s="100"/>
      <c r="G240" s="100"/>
      <c r="H240" s="100"/>
      <c r="I240" s="100"/>
      <c r="J240" s="100"/>
    </row>
    <row r="241" spans="6:10" ht="12.75">
      <c r="F241" s="100"/>
      <c r="G241" s="100"/>
      <c r="H241" s="100"/>
      <c r="I241" s="100"/>
      <c r="J241" s="100"/>
    </row>
    <row r="242" spans="6:10" ht="12.75">
      <c r="F242" s="100"/>
      <c r="G242" s="100"/>
      <c r="H242" s="100"/>
      <c r="I242" s="100"/>
      <c r="J242" s="100"/>
    </row>
    <row r="243" spans="6:10" ht="12.75">
      <c r="F243" s="100"/>
      <c r="G243" s="100"/>
      <c r="H243" s="100"/>
      <c r="I243" s="100"/>
      <c r="J243" s="100"/>
    </row>
    <row r="244" spans="6:10" ht="12.75">
      <c r="F244" s="100"/>
      <c r="G244" s="100"/>
      <c r="H244" s="100"/>
      <c r="I244" s="100"/>
      <c r="J244" s="100"/>
    </row>
    <row r="245" spans="6:10" ht="12.75">
      <c r="F245" s="100"/>
      <c r="G245" s="100"/>
      <c r="H245" s="100"/>
      <c r="I245" s="100"/>
      <c r="J245" s="100"/>
    </row>
    <row r="246" spans="6:10" ht="12.75">
      <c r="F246" s="100"/>
      <c r="G246" s="100"/>
      <c r="H246" s="100"/>
      <c r="I246" s="100"/>
      <c r="J246" s="100"/>
    </row>
    <row r="247" spans="6:10" ht="12.75">
      <c r="F247" s="100"/>
      <c r="G247" s="100"/>
      <c r="H247" s="100"/>
      <c r="I247" s="100"/>
      <c r="J247" s="100"/>
    </row>
    <row r="248" spans="6:10" ht="12.75">
      <c r="F248" s="100"/>
      <c r="G248" s="100"/>
      <c r="H248" s="100"/>
      <c r="I248" s="100"/>
      <c r="J248" s="100"/>
    </row>
    <row r="249" spans="6:10" ht="12.75">
      <c r="F249" s="100"/>
      <c r="G249" s="100"/>
      <c r="H249" s="100"/>
      <c r="I249" s="100"/>
      <c r="J249" s="100"/>
    </row>
    <row r="250" spans="6:10" ht="12.75">
      <c r="F250" s="100"/>
      <c r="G250" s="100"/>
      <c r="H250" s="100"/>
      <c r="I250" s="100"/>
      <c r="J250" s="100"/>
    </row>
    <row r="251" spans="6:10" ht="12.75">
      <c r="F251" s="100"/>
      <c r="G251" s="100"/>
      <c r="H251" s="100"/>
      <c r="I251" s="100"/>
      <c r="J251" s="100"/>
    </row>
    <row r="252" spans="6:10" ht="12.75">
      <c r="F252" s="100"/>
      <c r="G252" s="100"/>
      <c r="H252" s="100"/>
      <c r="I252" s="100"/>
      <c r="J252" s="100"/>
    </row>
    <row r="253" spans="6:10" ht="12.75">
      <c r="F253" s="100"/>
      <c r="G253" s="100"/>
      <c r="H253" s="100"/>
      <c r="I253" s="100"/>
      <c r="J253" s="100"/>
    </row>
    <row r="254" spans="6:10" ht="12.75">
      <c r="F254" s="100"/>
      <c r="G254" s="100"/>
      <c r="H254" s="100"/>
      <c r="I254" s="100"/>
      <c r="J254" s="100"/>
    </row>
    <row r="255" spans="6:10" ht="12.75">
      <c r="F255" s="100"/>
      <c r="G255" s="100"/>
      <c r="H255" s="100"/>
      <c r="I255" s="100"/>
      <c r="J255" s="100"/>
    </row>
    <row r="256" spans="6:10" ht="12.75">
      <c r="F256" s="100"/>
      <c r="G256" s="100"/>
      <c r="H256" s="100"/>
      <c r="I256" s="100"/>
      <c r="J256" s="100"/>
    </row>
    <row r="257" spans="6:10" ht="12.75">
      <c r="F257" s="100"/>
      <c r="G257" s="100"/>
      <c r="H257" s="100"/>
      <c r="I257" s="100"/>
      <c r="J257" s="100"/>
    </row>
    <row r="258" spans="6:10" ht="12.75">
      <c r="F258" s="100"/>
      <c r="G258" s="100"/>
      <c r="H258" s="100"/>
      <c r="I258" s="100"/>
      <c r="J258" s="100"/>
    </row>
    <row r="259" spans="6:10" ht="12.75">
      <c r="F259" s="100"/>
      <c r="G259" s="100"/>
      <c r="H259" s="100"/>
      <c r="I259" s="100"/>
      <c r="J259" s="100"/>
    </row>
    <row r="260" spans="6:10" ht="12.75">
      <c r="F260" s="100"/>
      <c r="G260" s="100"/>
      <c r="H260" s="100"/>
      <c r="I260" s="100"/>
      <c r="J260" s="100"/>
    </row>
    <row r="261" spans="6:10" ht="12.75">
      <c r="F261" s="100"/>
      <c r="G261" s="100"/>
      <c r="H261" s="100"/>
      <c r="I261" s="100"/>
      <c r="J261" s="100"/>
    </row>
    <row r="262" spans="6:10" ht="12.75">
      <c r="F262" s="100"/>
      <c r="G262" s="100"/>
      <c r="H262" s="100"/>
      <c r="I262" s="100"/>
      <c r="J262" s="100"/>
    </row>
    <row r="263" spans="6:10" ht="12.75">
      <c r="F263" s="100"/>
      <c r="G263" s="100"/>
      <c r="H263" s="100"/>
      <c r="I263" s="100"/>
      <c r="J263" s="100"/>
    </row>
    <row r="264" spans="6:10" ht="12.75">
      <c r="F264" s="100"/>
      <c r="G264" s="100"/>
      <c r="H264" s="100"/>
      <c r="I264" s="100"/>
      <c r="J264" s="100"/>
    </row>
    <row r="265" spans="6:10" ht="12.75">
      <c r="F265" s="100"/>
      <c r="G265" s="100"/>
      <c r="H265" s="100"/>
      <c r="I265" s="100"/>
      <c r="J265" s="100"/>
    </row>
    <row r="266" spans="6:10" ht="12.75">
      <c r="F266" s="100"/>
      <c r="G266" s="100"/>
      <c r="H266" s="100"/>
      <c r="I266" s="100"/>
      <c r="J266" s="100"/>
    </row>
    <row r="267" spans="6:10" ht="12.75">
      <c r="F267" s="100"/>
      <c r="G267" s="100"/>
      <c r="H267" s="100"/>
      <c r="I267" s="100"/>
      <c r="J267" s="100"/>
    </row>
    <row r="268" spans="6:10" ht="12.75">
      <c r="F268" s="100"/>
      <c r="G268" s="100"/>
      <c r="H268" s="100"/>
      <c r="I268" s="100"/>
      <c r="J268" s="100"/>
    </row>
    <row r="269" spans="6:10" ht="12.75">
      <c r="F269" s="100"/>
      <c r="G269" s="100"/>
      <c r="H269" s="100"/>
      <c r="I269" s="100"/>
      <c r="J269" s="100"/>
    </row>
    <row r="270" spans="6:10" ht="12.75">
      <c r="F270" s="100"/>
      <c r="G270" s="100"/>
      <c r="H270" s="100"/>
      <c r="I270" s="100"/>
      <c r="J270" s="100"/>
    </row>
    <row r="271" spans="6:10" ht="12.75">
      <c r="F271" s="100"/>
      <c r="G271" s="100"/>
      <c r="H271" s="100"/>
      <c r="I271" s="100"/>
      <c r="J271" s="100"/>
    </row>
    <row r="272" spans="6:10" ht="12.75">
      <c r="F272" s="100"/>
      <c r="G272" s="100"/>
      <c r="H272" s="100"/>
      <c r="I272" s="100"/>
      <c r="J272" s="100"/>
    </row>
    <row r="273" spans="6:10" ht="12.75">
      <c r="F273" s="100"/>
      <c r="G273" s="100"/>
      <c r="H273" s="100"/>
      <c r="I273" s="100"/>
      <c r="J273" s="100"/>
    </row>
    <row r="274" spans="6:10" ht="12.75">
      <c r="F274" s="100"/>
      <c r="G274" s="100"/>
      <c r="H274" s="100"/>
      <c r="I274" s="100"/>
      <c r="J274" s="100"/>
    </row>
    <row r="275" spans="6:10" ht="12.75">
      <c r="F275" s="100"/>
      <c r="G275" s="100"/>
      <c r="H275" s="100"/>
      <c r="I275" s="100"/>
      <c r="J275" s="100"/>
    </row>
    <row r="276" spans="6:10" ht="12.75">
      <c r="F276" s="100"/>
      <c r="G276" s="100"/>
      <c r="H276" s="100"/>
      <c r="I276" s="100"/>
      <c r="J276" s="100"/>
    </row>
    <row r="277" spans="6:10" ht="12.75">
      <c r="F277" s="100"/>
      <c r="G277" s="100"/>
      <c r="H277" s="100"/>
      <c r="I277" s="100"/>
      <c r="J277" s="100"/>
    </row>
    <row r="278" spans="6:10" ht="12.75">
      <c r="F278" s="100"/>
      <c r="G278" s="100"/>
      <c r="H278" s="100"/>
      <c r="I278" s="100"/>
      <c r="J278" s="100"/>
    </row>
    <row r="279" spans="6:10" ht="12.75">
      <c r="F279" s="100"/>
      <c r="G279" s="100"/>
      <c r="H279" s="100"/>
      <c r="I279" s="100"/>
      <c r="J279" s="100"/>
    </row>
    <row r="280" spans="6:10" ht="12.75">
      <c r="F280" s="100"/>
      <c r="G280" s="100"/>
      <c r="H280" s="100"/>
      <c r="I280" s="100"/>
      <c r="J280" s="100"/>
    </row>
    <row r="281" spans="6:10" ht="12.75">
      <c r="F281" s="100"/>
      <c r="G281" s="100"/>
      <c r="H281" s="100"/>
      <c r="I281" s="100"/>
      <c r="J281" s="100"/>
    </row>
    <row r="282" spans="6:10" ht="12.75">
      <c r="F282" s="100"/>
      <c r="G282" s="100"/>
      <c r="H282" s="100"/>
      <c r="I282" s="100"/>
      <c r="J282" s="100"/>
    </row>
    <row r="283" spans="6:10" ht="12.75">
      <c r="F283" s="100"/>
      <c r="G283" s="100"/>
      <c r="H283" s="100"/>
      <c r="I283" s="100"/>
      <c r="J283" s="100"/>
    </row>
    <row r="284" spans="6:10" ht="12.75">
      <c r="F284" s="100"/>
      <c r="G284" s="100"/>
      <c r="H284" s="100"/>
      <c r="I284" s="100"/>
      <c r="J284" s="100"/>
    </row>
    <row r="285" spans="6:10" ht="12.75">
      <c r="F285" s="100"/>
      <c r="G285" s="100"/>
      <c r="H285" s="100"/>
      <c r="I285" s="100"/>
      <c r="J285" s="100"/>
    </row>
    <row r="286" spans="6:10" ht="12.75">
      <c r="F286" s="100"/>
      <c r="G286" s="100"/>
      <c r="H286" s="100"/>
      <c r="I286" s="100"/>
      <c r="J286" s="100"/>
    </row>
    <row r="287" spans="6:10" ht="12.75">
      <c r="F287" s="100"/>
      <c r="G287" s="100"/>
      <c r="H287" s="100"/>
      <c r="I287" s="100"/>
      <c r="J287" s="100"/>
    </row>
    <row r="288" spans="6:10" ht="12.75">
      <c r="F288" s="100"/>
      <c r="G288" s="100"/>
      <c r="H288" s="100"/>
      <c r="I288" s="100"/>
      <c r="J288" s="100"/>
    </row>
    <row r="289" spans="6:10" ht="12.75">
      <c r="F289" s="100"/>
      <c r="G289" s="100"/>
      <c r="H289" s="100"/>
      <c r="I289" s="100"/>
      <c r="J289" s="100"/>
    </row>
    <row r="290" spans="6:10" ht="12.75">
      <c r="F290" s="100"/>
      <c r="G290" s="100"/>
      <c r="H290" s="100"/>
      <c r="I290" s="100"/>
      <c r="J290" s="100"/>
    </row>
    <row r="291" spans="6:10" ht="12.75">
      <c r="F291" s="100"/>
      <c r="G291" s="100"/>
      <c r="H291" s="100"/>
      <c r="I291" s="100"/>
      <c r="J291" s="100"/>
    </row>
    <row r="292" spans="6:10" ht="12.75">
      <c r="F292" s="100"/>
      <c r="G292" s="100"/>
      <c r="H292" s="100"/>
      <c r="I292" s="100"/>
      <c r="J292" s="100"/>
    </row>
    <row r="293" spans="6:10" ht="12.75">
      <c r="F293" s="100"/>
      <c r="G293" s="100"/>
      <c r="H293" s="100"/>
      <c r="I293" s="100"/>
      <c r="J293" s="100"/>
    </row>
    <row r="294" spans="6:10" ht="12.75">
      <c r="F294" s="100"/>
      <c r="G294" s="100"/>
      <c r="H294" s="100"/>
      <c r="I294" s="100"/>
      <c r="J294" s="100"/>
    </row>
    <row r="295" spans="6:10" ht="12.75">
      <c r="F295" s="100"/>
      <c r="G295" s="100"/>
      <c r="H295" s="100"/>
      <c r="I295" s="100"/>
      <c r="J295" s="100"/>
    </row>
    <row r="296" spans="6:10" ht="12.75">
      <c r="F296" s="100"/>
      <c r="G296" s="100"/>
      <c r="H296" s="100"/>
      <c r="I296" s="100"/>
      <c r="J296" s="100"/>
    </row>
    <row r="297" spans="6:10" ht="12.75">
      <c r="F297" s="100"/>
      <c r="G297" s="100"/>
      <c r="H297" s="100"/>
      <c r="I297" s="100"/>
      <c r="J297" s="100"/>
    </row>
    <row r="298" spans="6:10" ht="12.75">
      <c r="F298" s="100"/>
      <c r="G298" s="100"/>
      <c r="H298" s="100"/>
      <c r="I298" s="100"/>
      <c r="J298" s="100"/>
    </row>
    <row r="299" spans="6:10" ht="12.75">
      <c r="F299" s="100"/>
      <c r="G299" s="100"/>
      <c r="H299" s="100"/>
      <c r="I299" s="100"/>
      <c r="J299" s="100"/>
    </row>
    <row r="300" spans="6:10" ht="12.75">
      <c r="F300" s="100"/>
      <c r="G300" s="100"/>
      <c r="H300" s="100"/>
      <c r="I300" s="100"/>
      <c r="J300" s="100"/>
    </row>
    <row r="301" spans="6:10" ht="12.75">
      <c r="F301" s="100"/>
      <c r="G301" s="100"/>
      <c r="H301" s="100"/>
      <c r="I301" s="100"/>
      <c r="J301" s="100"/>
    </row>
    <row r="302" spans="6:10" ht="12.75">
      <c r="F302" s="100"/>
      <c r="G302" s="100"/>
      <c r="H302" s="100"/>
      <c r="I302" s="100"/>
      <c r="J302" s="100"/>
    </row>
    <row r="303" spans="6:10" ht="12.75">
      <c r="F303" s="100"/>
      <c r="G303" s="100"/>
      <c r="H303" s="100"/>
      <c r="I303" s="100"/>
      <c r="J303" s="100"/>
    </row>
    <row r="304" spans="6:10" ht="12.75">
      <c r="F304" s="100"/>
      <c r="G304" s="100"/>
      <c r="H304" s="100"/>
      <c r="I304" s="100"/>
      <c r="J304" s="100"/>
    </row>
    <row r="305" spans="6:10" ht="12.75">
      <c r="F305" s="100"/>
      <c r="G305" s="100"/>
      <c r="H305" s="100"/>
      <c r="I305" s="100"/>
      <c r="J305" s="100"/>
    </row>
    <row r="306" spans="6:10" ht="12.75">
      <c r="F306" s="100"/>
      <c r="G306" s="100"/>
      <c r="H306" s="100"/>
      <c r="I306" s="100"/>
      <c r="J306" s="100"/>
    </row>
    <row r="307" spans="6:10" ht="12.75">
      <c r="F307" s="100"/>
      <c r="G307" s="100"/>
      <c r="H307" s="100"/>
      <c r="I307" s="100"/>
      <c r="J307" s="100"/>
    </row>
    <row r="308" spans="6:10" ht="12.75">
      <c r="F308" s="100"/>
      <c r="G308" s="100"/>
      <c r="H308" s="100"/>
      <c r="I308" s="100"/>
      <c r="J308" s="100"/>
    </row>
    <row r="309" spans="6:10" ht="12.75">
      <c r="F309" s="100"/>
      <c r="G309" s="100"/>
      <c r="H309" s="100"/>
      <c r="I309" s="100"/>
      <c r="J309" s="100"/>
    </row>
    <row r="310" spans="6:10" ht="12.75">
      <c r="F310" s="100"/>
      <c r="G310" s="100"/>
      <c r="H310" s="100"/>
      <c r="I310" s="100"/>
      <c r="J310" s="100"/>
    </row>
    <row r="311" spans="6:10" ht="12.75">
      <c r="F311" s="100"/>
      <c r="G311" s="100"/>
      <c r="H311" s="100"/>
      <c r="I311" s="100"/>
      <c r="J311" s="100"/>
    </row>
    <row r="312" spans="6:10" ht="12.75">
      <c r="F312" s="100"/>
      <c r="G312" s="100"/>
      <c r="H312" s="100"/>
      <c r="I312" s="100"/>
      <c r="J312" s="100"/>
    </row>
    <row r="313" spans="6:10" ht="12.75">
      <c r="F313" s="100"/>
      <c r="G313" s="100"/>
      <c r="H313" s="100"/>
      <c r="I313" s="100"/>
      <c r="J313" s="100"/>
    </row>
    <row r="314" spans="6:10" ht="12.75">
      <c r="F314" s="100"/>
      <c r="G314" s="100"/>
      <c r="H314" s="100"/>
      <c r="I314" s="100"/>
      <c r="J314" s="100"/>
    </row>
    <row r="315" spans="6:10" ht="12.75">
      <c r="F315" s="100"/>
      <c r="G315" s="100"/>
      <c r="H315" s="100"/>
      <c r="I315" s="100"/>
      <c r="J315" s="100"/>
    </row>
    <row r="316" spans="6:10" ht="12.75">
      <c r="F316" s="100"/>
      <c r="G316" s="100"/>
      <c r="H316" s="100"/>
      <c r="I316" s="100"/>
      <c r="J316" s="100"/>
    </row>
    <row r="317" spans="6:10" ht="12.75">
      <c r="F317" s="100"/>
      <c r="G317" s="100"/>
      <c r="H317" s="100"/>
      <c r="I317" s="100"/>
      <c r="J317" s="100"/>
    </row>
    <row r="318" spans="6:10" ht="12.75">
      <c r="F318" s="100"/>
      <c r="G318" s="100"/>
      <c r="H318" s="100"/>
      <c r="I318" s="100"/>
      <c r="J318" s="100"/>
    </row>
    <row r="319" spans="6:10" ht="12.75">
      <c r="F319" s="100"/>
      <c r="G319" s="100"/>
      <c r="H319" s="100"/>
      <c r="I319" s="100"/>
      <c r="J319" s="100"/>
    </row>
    <row r="320" spans="6:10" ht="12.75">
      <c r="F320" s="100"/>
      <c r="G320" s="100"/>
      <c r="H320" s="100"/>
      <c r="I320" s="100"/>
      <c r="J320" s="100"/>
    </row>
    <row r="321" spans="6:10" ht="12.75">
      <c r="F321" s="100"/>
      <c r="G321" s="100"/>
      <c r="H321" s="100"/>
      <c r="I321" s="100"/>
      <c r="J321" s="100"/>
    </row>
    <row r="322" spans="6:10" ht="12.75">
      <c r="F322" s="100"/>
      <c r="G322" s="100"/>
      <c r="H322" s="100"/>
      <c r="I322" s="100"/>
      <c r="J322" s="100"/>
    </row>
    <row r="323" spans="6:10" ht="12.75">
      <c r="F323" s="100"/>
      <c r="G323" s="100"/>
      <c r="H323" s="100"/>
      <c r="I323" s="100"/>
      <c r="J323" s="100"/>
    </row>
    <row r="324" spans="6:10" ht="12.75">
      <c r="F324" s="100"/>
      <c r="G324" s="100"/>
      <c r="H324" s="100"/>
      <c r="I324" s="100"/>
      <c r="J324" s="100"/>
    </row>
    <row r="325" spans="6:10" ht="12.75">
      <c r="F325" s="100"/>
      <c r="G325" s="100"/>
      <c r="H325" s="100"/>
      <c r="I325" s="100"/>
      <c r="J325" s="100"/>
    </row>
    <row r="326" spans="6:10" ht="12.75">
      <c r="F326" s="100"/>
      <c r="G326" s="100"/>
      <c r="H326" s="100"/>
      <c r="I326" s="100"/>
      <c r="J326" s="100"/>
    </row>
    <row r="327" spans="6:10" ht="12.75">
      <c r="F327" s="100"/>
      <c r="G327" s="100"/>
      <c r="H327" s="100"/>
      <c r="I327" s="100"/>
      <c r="J327" s="100"/>
    </row>
    <row r="328" spans="6:10" ht="12.75">
      <c r="F328" s="100"/>
      <c r="G328" s="100"/>
      <c r="H328" s="100"/>
      <c r="I328" s="100"/>
      <c r="J328" s="100"/>
    </row>
    <row r="329" spans="6:10" ht="12.75">
      <c r="F329" s="100"/>
      <c r="G329" s="100"/>
      <c r="H329" s="100"/>
      <c r="I329" s="100"/>
      <c r="J329" s="100"/>
    </row>
    <row r="330" spans="6:10" ht="12.75">
      <c r="F330" s="100"/>
      <c r="G330" s="100"/>
      <c r="H330" s="100"/>
      <c r="I330" s="100"/>
      <c r="J330" s="100"/>
    </row>
    <row r="331" spans="6:10" ht="12.75">
      <c r="F331" s="100"/>
      <c r="G331" s="100"/>
      <c r="H331" s="100"/>
      <c r="I331" s="100"/>
      <c r="J331" s="100"/>
    </row>
    <row r="332" spans="6:10" ht="12.75">
      <c r="F332" s="100"/>
      <c r="G332" s="100"/>
      <c r="H332" s="100"/>
      <c r="I332" s="100"/>
      <c r="J332" s="100"/>
    </row>
    <row r="333" spans="6:10" ht="12.75">
      <c r="F333" s="100"/>
      <c r="G333" s="100"/>
      <c r="H333" s="100"/>
      <c r="I333" s="100"/>
      <c r="J333" s="100"/>
    </row>
    <row r="334" spans="6:10" ht="12.75">
      <c r="F334" s="100"/>
      <c r="G334" s="100"/>
      <c r="H334" s="100"/>
      <c r="I334" s="100"/>
      <c r="J334" s="100"/>
    </row>
    <row r="335" spans="6:10" ht="12.75">
      <c r="F335" s="100"/>
      <c r="G335" s="100"/>
      <c r="H335" s="100"/>
      <c r="I335" s="100"/>
      <c r="J335" s="100"/>
    </row>
    <row r="336" spans="6:10" ht="12.75">
      <c r="F336" s="100"/>
      <c r="G336" s="100"/>
      <c r="H336" s="100"/>
      <c r="I336" s="100"/>
      <c r="J336" s="100"/>
    </row>
    <row r="337" spans="6:10" ht="12.75">
      <c r="F337" s="100"/>
      <c r="G337" s="100"/>
      <c r="H337" s="100"/>
      <c r="I337" s="100"/>
      <c r="J337" s="100"/>
    </row>
    <row r="338" spans="6:10" ht="12.75">
      <c r="F338" s="100"/>
      <c r="G338" s="100"/>
      <c r="H338" s="100"/>
      <c r="I338" s="100"/>
      <c r="J338" s="100"/>
    </row>
    <row r="339" spans="6:10" ht="12.75">
      <c r="F339" s="100"/>
      <c r="G339" s="100"/>
      <c r="H339" s="100"/>
      <c r="I339" s="100"/>
      <c r="J339" s="100"/>
    </row>
    <row r="340" spans="6:10" ht="12.75">
      <c r="F340" s="100"/>
      <c r="G340" s="100"/>
      <c r="H340" s="100"/>
      <c r="I340" s="100"/>
      <c r="J340" s="100"/>
    </row>
    <row r="341" spans="6:10" ht="12.75">
      <c r="F341" s="100"/>
      <c r="G341" s="100"/>
      <c r="H341" s="100"/>
      <c r="I341" s="100"/>
      <c r="J341" s="100"/>
    </row>
    <row r="342" spans="6:10" ht="12.75">
      <c r="F342" s="100"/>
      <c r="G342" s="100"/>
      <c r="H342" s="100"/>
      <c r="I342" s="100"/>
      <c r="J342" s="100"/>
    </row>
    <row r="343" spans="6:10" ht="12.75">
      <c r="F343" s="100"/>
      <c r="G343" s="100"/>
      <c r="H343" s="100"/>
      <c r="I343" s="100"/>
      <c r="J343" s="100"/>
    </row>
    <row r="344" spans="6:10" ht="12.75">
      <c r="F344" s="100"/>
      <c r="G344" s="100"/>
      <c r="H344" s="100"/>
      <c r="I344" s="100"/>
      <c r="J344" s="100"/>
    </row>
    <row r="345" spans="6:10" ht="12.75">
      <c r="F345" s="100"/>
      <c r="G345" s="100"/>
      <c r="H345" s="100"/>
      <c r="I345" s="100"/>
      <c r="J345" s="100"/>
    </row>
    <row r="346" spans="6:10" ht="12.75">
      <c r="F346" s="100"/>
      <c r="G346" s="100"/>
      <c r="H346" s="100"/>
      <c r="I346" s="100"/>
      <c r="J346" s="100"/>
    </row>
    <row r="347" spans="6:10" ht="12.75">
      <c r="F347" s="100"/>
      <c r="G347" s="100"/>
      <c r="H347" s="100"/>
      <c r="I347" s="100"/>
      <c r="J347" s="100"/>
    </row>
    <row r="348" spans="6:10" ht="12.75">
      <c r="F348" s="100"/>
      <c r="G348" s="100"/>
      <c r="H348" s="100"/>
      <c r="I348" s="100"/>
      <c r="J348" s="100"/>
    </row>
    <row r="349" spans="6:10" ht="12.75">
      <c r="F349" s="100"/>
      <c r="G349" s="100"/>
      <c r="H349" s="100"/>
      <c r="I349" s="100"/>
      <c r="J349" s="100"/>
    </row>
    <row r="350" spans="6:10" ht="12.75">
      <c r="F350" s="100"/>
      <c r="G350" s="100"/>
      <c r="H350" s="100"/>
      <c r="I350" s="100"/>
      <c r="J350" s="100"/>
    </row>
    <row r="351" spans="6:10" ht="12.75">
      <c r="F351" s="100"/>
      <c r="G351" s="100"/>
      <c r="H351" s="100"/>
      <c r="I351" s="100"/>
      <c r="J351" s="100"/>
    </row>
    <row r="352" spans="6:10" ht="12.75">
      <c r="F352" s="100"/>
      <c r="G352" s="100"/>
      <c r="H352" s="100"/>
      <c r="I352" s="100"/>
      <c r="J352" s="100"/>
    </row>
    <row r="353" spans="6:10" ht="12.75">
      <c r="F353" s="100"/>
      <c r="G353" s="100"/>
      <c r="H353" s="100"/>
      <c r="I353" s="100"/>
      <c r="J353" s="100"/>
    </row>
    <row r="354" spans="6:10" ht="12.75">
      <c r="F354" s="100"/>
      <c r="G354" s="100"/>
      <c r="H354" s="100"/>
      <c r="I354" s="100"/>
      <c r="J354" s="100"/>
    </row>
    <row r="355" spans="6:10" ht="12.75">
      <c r="F355" s="100"/>
      <c r="G355" s="100"/>
      <c r="H355" s="100"/>
      <c r="I355" s="100"/>
      <c r="J355" s="100"/>
    </row>
    <row r="356" spans="6:10" ht="12.75">
      <c r="F356" s="100"/>
      <c r="G356" s="100"/>
      <c r="H356" s="100"/>
      <c r="I356" s="100"/>
      <c r="J356" s="100"/>
    </row>
    <row r="357" spans="6:10" ht="12.75">
      <c r="F357" s="100"/>
      <c r="G357" s="100"/>
      <c r="H357" s="100"/>
      <c r="I357" s="100"/>
      <c r="J357" s="100"/>
    </row>
    <row r="358" spans="6:10" ht="12.75">
      <c r="F358" s="100"/>
      <c r="G358" s="100"/>
      <c r="H358" s="100"/>
      <c r="I358" s="100"/>
      <c r="J358" s="100"/>
    </row>
    <row r="359" spans="6:10" ht="12.75">
      <c r="F359" s="100"/>
      <c r="G359" s="100"/>
      <c r="H359" s="100"/>
      <c r="I359" s="100"/>
      <c r="J359" s="100"/>
    </row>
    <row r="360" spans="6:10" ht="12.75">
      <c r="F360" s="100"/>
      <c r="G360" s="100"/>
      <c r="H360" s="100"/>
      <c r="I360" s="100"/>
      <c r="J360" s="100"/>
    </row>
    <row r="361" spans="6:10" ht="12.75">
      <c r="F361" s="100"/>
      <c r="G361" s="100"/>
      <c r="H361" s="100"/>
      <c r="I361" s="100"/>
      <c r="J361" s="100"/>
    </row>
    <row r="362" spans="6:10" ht="12.75">
      <c r="F362" s="100"/>
      <c r="G362" s="100"/>
      <c r="H362" s="100"/>
      <c r="I362" s="100"/>
      <c r="J362" s="100"/>
    </row>
    <row r="363" spans="6:10" ht="12.75">
      <c r="F363" s="100"/>
      <c r="G363" s="100"/>
      <c r="H363" s="100"/>
      <c r="I363" s="100"/>
      <c r="J363" s="100"/>
    </row>
    <row r="364" spans="6:10" ht="12.75">
      <c r="F364" s="100"/>
      <c r="G364" s="100"/>
      <c r="H364" s="100"/>
      <c r="I364" s="100"/>
      <c r="J364" s="100"/>
    </row>
    <row r="365" spans="6:10" ht="12.75">
      <c r="F365" s="100"/>
      <c r="G365" s="100"/>
      <c r="H365" s="100"/>
      <c r="I365" s="100"/>
      <c r="J365" s="100"/>
    </row>
    <row r="366" spans="6:10" ht="12.75">
      <c r="F366" s="100"/>
      <c r="G366" s="100"/>
      <c r="H366" s="100"/>
      <c r="I366" s="100"/>
      <c r="J366" s="100"/>
    </row>
    <row r="367" spans="6:10" ht="12.75">
      <c r="F367" s="100"/>
      <c r="G367" s="100"/>
      <c r="H367" s="100"/>
      <c r="I367" s="100"/>
      <c r="J367" s="100"/>
    </row>
    <row r="368" spans="6:10" ht="12.75">
      <c r="F368" s="100"/>
      <c r="G368" s="100"/>
      <c r="H368" s="100"/>
      <c r="I368" s="100"/>
      <c r="J368" s="100"/>
    </row>
    <row r="369" spans="6:10" ht="12.75">
      <c r="F369" s="100"/>
      <c r="G369" s="100"/>
      <c r="H369" s="100"/>
      <c r="I369" s="100"/>
      <c r="J369" s="100"/>
    </row>
    <row r="370" spans="6:10" ht="12.75">
      <c r="F370" s="100"/>
      <c r="G370" s="100"/>
      <c r="H370" s="100"/>
      <c r="I370" s="100"/>
      <c r="J370" s="100"/>
    </row>
    <row r="371" spans="6:10" ht="12.75">
      <c r="F371" s="100"/>
      <c r="G371" s="100"/>
      <c r="H371" s="100"/>
      <c r="I371" s="100"/>
      <c r="J371" s="100"/>
    </row>
    <row r="372" spans="6:10" ht="12.75">
      <c r="F372" s="100"/>
      <c r="G372" s="100"/>
      <c r="H372" s="100"/>
      <c r="I372" s="100"/>
      <c r="J372" s="100"/>
    </row>
    <row r="373" spans="6:10" ht="12.75">
      <c r="F373" s="100"/>
      <c r="G373" s="100"/>
      <c r="H373" s="100"/>
      <c r="I373" s="100"/>
      <c r="J373" s="100"/>
    </row>
    <row r="374" spans="6:10" ht="12.75">
      <c r="F374" s="100"/>
      <c r="G374" s="100"/>
      <c r="H374" s="100"/>
      <c r="I374" s="100"/>
      <c r="J374" s="100"/>
    </row>
    <row r="375" spans="6:10" ht="12.75">
      <c r="F375" s="100"/>
      <c r="G375" s="100"/>
      <c r="H375" s="100"/>
      <c r="I375" s="100"/>
      <c r="J375" s="100"/>
    </row>
    <row r="376" spans="6:10" ht="12.75">
      <c r="F376" s="100"/>
      <c r="G376" s="100"/>
      <c r="H376" s="100"/>
      <c r="I376" s="100"/>
      <c r="J376" s="100"/>
    </row>
    <row r="377" spans="6:10" ht="12.75">
      <c r="F377" s="100"/>
      <c r="G377" s="100"/>
      <c r="H377" s="100"/>
      <c r="I377" s="100"/>
      <c r="J377" s="100"/>
    </row>
    <row r="378" spans="6:10" ht="12.75">
      <c r="F378" s="100"/>
      <c r="G378" s="100"/>
      <c r="H378" s="100"/>
      <c r="I378" s="100"/>
      <c r="J378" s="100"/>
    </row>
    <row r="379" spans="6:10" ht="12.75">
      <c r="F379" s="100"/>
      <c r="G379" s="100"/>
      <c r="H379" s="100"/>
      <c r="I379" s="100"/>
      <c r="J379" s="100"/>
    </row>
    <row r="380" spans="6:10" ht="12.75">
      <c r="F380" s="100"/>
      <c r="G380" s="100"/>
      <c r="H380" s="100"/>
      <c r="I380" s="100"/>
      <c r="J380" s="100"/>
    </row>
    <row r="381" spans="6:10" ht="12.75">
      <c r="F381" s="100"/>
      <c r="G381" s="100"/>
      <c r="H381" s="100"/>
      <c r="I381" s="100"/>
      <c r="J381" s="100"/>
    </row>
    <row r="382" spans="6:10" ht="12.75">
      <c r="F382" s="100"/>
      <c r="G382" s="100"/>
      <c r="H382" s="100"/>
      <c r="I382" s="100"/>
      <c r="J382" s="100"/>
    </row>
    <row r="383" spans="6:10" ht="12.75">
      <c r="F383" s="100"/>
      <c r="G383" s="100"/>
      <c r="H383" s="100"/>
      <c r="I383" s="100"/>
      <c r="J383" s="100"/>
    </row>
    <row r="384" spans="6:10" ht="12.75">
      <c r="F384" s="100"/>
      <c r="G384" s="100"/>
      <c r="H384" s="100"/>
      <c r="I384" s="100"/>
      <c r="J384" s="100"/>
    </row>
    <row r="385" spans="6:10" ht="12.75">
      <c r="F385" s="100"/>
      <c r="G385" s="100"/>
      <c r="H385" s="100"/>
      <c r="I385" s="100"/>
      <c r="J385" s="100"/>
    </row>
    <row r="386" spans="6:10" ht="12.75">
      <c r="F386" s="100"/>
      <c r="G386" s="100"/>
      <c r="H386" s="100"/>
      <c r="I386" s="100"/>
      <c r="J386" s="100"/>
    </row>
    <row r="387" spans="6:10" ht="12.75">
      <c r="F387" s="100"/>
      <c r="G387" s="100"/>
      <c r="H387" s="100"/>
      <c r="I387" s="100"/>
      <c r="J387" s="100"/>
    </row>
    <row r="388" spans="6:10" ht="12.75">
      <c r="F388" s="100"/>
      <c r="G388" s="100"/>
      <c r="H388" s="100"/>
      <c r="I388" s="100"/>
      <c r="J388" s="100"/>
    </row>
    <row r="389" spans="6:10" ht="12.75">
      <c r="F389" s="100"/>
      <c r="G389" s="100"/>
      <c r="H389" s="100"/>
      <c r="I389" s="100"/>
      <c r="J389" s="100"/>
    </row>
    <row r="390" spans="6:10" ht="12.75">
      <c r="F390" s="100"/>
      <c r="G390" s="100"/>
      <c r="H390" s="100"/>
      <c r="I390" s="100"/>
      <c r="J390" s="100"/>
    </row>
    <row r="391" spans="6:10" ht="12.75">
      <c r="F391" s="100"/>
      <c r="G391" s="100"/>
      <c r="H391" s="100"/>
      <c r="I391" s="100"/>
      <c r="J391" s="100"/>
    </row>
    <row r="392" spans="6:10" ht="12.75">
      <c r="F392" s="100"/>
      <c r="G392" s="100"/>
      <c r="H392" s="100"/>
      <c r="I392" s="100"/>
      <c r="J392" s="100"/>
    </row>
    <row r="393" spans="6:10" ht="12.75">
      <c r="F393" s="100"/>
      <c r="G393" s="100"/>
      <c r="H393" s="100"/>
      <c r="I393" s="100"/>
      <c r="J393" s="100"/>
    </row>
    <row r="394" spans="6:10" ht="12.75">
      <c r="F394" s="100"/>
      <c r="G394" s="100"/>
      <c r="H394" s="100"/>
      <c r="I394" s="100"/>
      <c r="J394" s="100"/>
    </row>
    <row r="395" spans="6:10" ht="12.75">
      <c r="F395" s="100"/>
      <c r="G395" s="100"/>
      <c r="H395" s="100"/>
      <c r="I395" s="100"/>
      <c r="J395" s="100"/>
    </row>
    <row r="396" spans="6:10" ht="12.75">
      <c r="F396" s="100"/>
      <c r="G396" s="100"/>
      <c r="H396" s="100"/>
      <c r="I396" s="100"/>
      <c r="J396" s="100"/>
    </row>
    <row r="397" spans="6:10" ht="12.75">
      <c r="F397" s="100"/>
      <c r="G397" s="100"/>
      <c r="H397" s="100"/>
      <c r="I397" s="100"/>
      <c r="J397" s="100"/>
    </row>
    <row r="398" spans="6:10" ht="12.75">
      <c r="F398" s="100"/>
      <c r="G398" s="100"/>
      <c r="H398" s="100"/>
      <c r="I398" s="100"/>
      <c r="J398" s="100"/>
    </row>
    <row r="399" spans="6:10" ht="12.75">
      <c r="F399" s="100"/>
      <c r="G399" s="100"/>
      <c r="H399" s="100"/>
      <c r="I399" s="100"/>
      <c r="J399" s="100"/>
    </row>
    <row r="400" spans="6:10" ht="12.75">
      <c r="F400" s="100"/>
      <c r="G400" s="100"/>
      <c r="H400" s="100"/>
      <c r="I400" s="100"/>
      <c r="J400" s="100"/>
    </row>
    <row r="401" spans="6:10" ht="12.75">
      <c r="F401" s="100"/>
      <c r="G401" s="100"/>
      <c r="H401" s="100"/>
      <c r="I401" s="100"/>
      <c r="J401" s="100"/>
    </row>
    <row r="402" spans="6:10" ht="12.75">
      <c r="F402" s="100"/>
      <c r="G402" s="100"/>
      <c r="H402" s="100"/>
      <c r="I402" s="100"/>
      <c r="J402" s="100"/>
    </row>
    <row r="403" spans="6:10" ht="12.75">
      <c r="F403" s="100"/>
      <c r="G403" s="100"/>
      <c r="H403" s="100"/>
      <c r="I403" s="100"/>
      <c r="J403" s="100"/>
    </row>
    <row r="404" spans="6:10" ht="12.75">
      <c r="F404" s="100"/>
      <c r="G404" s="100"/>
      <c r="H404" s="100"/>
      <c r="I404" s="100"/>
      <c r="J404" s="100"/>
    </row>
    <row r="405" spans="6:10" ht="12.75">
      <c r="F405" s="100"/>
      <c r="G405" s="100"/>
      <c r="H405" s="100"/>
      <c r="I405" s="100"/>
      <c r="J405" s="100"/>
    </row>
    <row r="406" spans="6:10" ht="12.75">
      <c r="F406" s="100"/>
      <c r="G406" s="100"/>
      <c r="H406" s="100"/>
      <c r="I406" s="100"/>
      <c r="J406" s="100"/>
    </row>
    <row r="407" spans="6:10" ht="12.75">
      <c r="F407" s="100"/>
      <c r="G407" s="100"/>
      <c r="H407" s="100"/>
      <c r="I407" s="100"/>
      <c r="J407" s="100"/>
    </row>
    <row r="408" spans="6:10" ht="12.75">
      <c r="F408" s="100"/>
      <c r="G408" s="100"/>
      <c r="H408" s="100"/>
      <c r="I408" s="100"/>
      <c r="J408" s="100"/>
    </row>
    <row r="409" spans="6:10" ht="12.75">
      <c r="F409" s="100"/>
      <c r="G409" s="100"/>
      <c r="H409" s="100"/>
      <c r="I409" s="100"/>
      <c r="J409" s="100"/>
    </row>
    <row r="410" spans="6:10" ht="12.75">
      <c r="F410" s="100"/>
      <c r="G410" s="100"/>
      <c r="H410" s="100"/>
      <c r="I410" s="100"/>
      <c r="J410" s="100"/>
    </row>
    <row r="411" spans="6:10" ht="12.75">
      <c r="F411" s="100"/>
      <c r="G411" s="100"/>
      <c r="H411" s="100"/>
      <c r="I411" s="100"/>
      <c r="J411" s="100"/>
    </row>
    <row r="412" spans="6:10" ht="12.75">
      <c r="F412" s="100"/>
      <c r="G412" s="100"/>
      <c r="H412" s="100"/>
      <c r="I412" s="100"/>
      <c r="J412" s="100"/>
    </row>
    <row r="413" spans="6:10" ht="12.75">
      <c r="F413" s="100"/>
      <c r="G413" s="100"/>
      <c r="H413" s="100"/>
      <c r="I413" s="100"/>
      <c r="J413" s="100"/>
    </row>
    <row r="414" spans="6:10" ht="12.75">
      <c r="F414" s="100"/>
      <c r="G414" s="100"/>
      <c r="H414" s="100"/>
      <c r="I414" s="100"/>
      <c r="J414" s="100"/>
    </row>
    <row r="415" spans="6:10" ht="12.75">
      <c r="F415" s="100"/>
      <c r="G415" s="100"/>
      <c r="H415" s="100"/>
      <c r="I415" s="100"/>
      <c r="J415" s="100"/>
    </row>
    <row r="416" spans="6:10" ht="12.75">
      <c r="F416" s="100"/>
      <c r="G416" s="100"/>
      <c r="H416" s="100"/>
      <c r="I416" s="100"/>
      <c r="J416" s="100"/>
    </row>
    <row r="417" spans="6:10" ht="12.75">
      <c r="F417" s="100"/>
      <c r="G417" s="100"/>
      <c r="H417" s="100"/>
      <c r="I417" s="100"/>
      <c r="J417" s="100"/>
    </row>
    <row r="418" spans="6:10" ht="12.75">
      <c r="F418" s="100"/>
      <c r="G418" s="100"/>
      <c r="H418" s="100"/>
      <c r="I418" s="100"/>
      <c r="J418" s="100"/>
    </row>
    <row r="419" spans="6:10" ht="12.75">
      <c r="F419" s="100"/>
      <c r="G419" s="100"/>
      <c r="H419" s="100"/>
      <c r="I419" s="100"/>
      <c r="J419" s="100"/>
    </row>
    <row r="420" spans="6:10" ht="12.75">
      <c r="F420" s="100"/>
      <c r="G420" s="100"/>
      <c r="H420" s="100"/>
      <c r="I420" s="100"/>
      <c r="J420" s="100"/>
    </row>
    <row r="421" spans="6:10" ht="12.75">
      <c r="F421" s="100"/>
      <c r="G421" s="100"/>
      <c r="H421" s="100"/>
      <c r="I421" s="100"/>
      <c r="J421" s="100"/>
    </row>
    <row r="422" spans="6:10" ht="12.75">
      <c r="F422" s="100"/>
      <c r="G422" s="100"/>
      <c r="H422" s="100"/>
      <c r="I422" s="100"/>
      <c r="J422" s="100"/>
    </row>
    <row r="423" spans="6:10" ht="12.75">
      <c r="F423" s="100"/>
      <c r="G423" s="100"/>
      <c r="H423" s="100"/>
      <c r="I423" s="100"/>
      <c r="J423" s="100"/>
    </row>
    <row r="424" spans="6:10" ht="12.75">
      <c r="F424" s="100"/>
      <c r="G424" s="100"/>
      <c r="H424" s="100"/>
      <c r="I424" s="100"/>
      <c r="J424" s="100"/>
    </row>
    <row r="425" spans="6:10" ht="12.75">
      <c r="F425" s="100"/>
      <c r="G425" s="100"/>
      <c r="H425" s="100"/>
      <c r="I425" s="100"/>
      <c r="J425" s="100"/>
    </row>
    <row r="426" spans="6:10" ht="12.75">
      <c r="F426" s="100"/>
      <c r="G426" s="100"/>
      <c r="H426" s="100"/>
      <c r="I426" s="100"/>
      <c r="J426" s="100"/>
    </row>
    <row r="427" spans="6:10" ht="12.75">
      <c r="F427" s="100"/>
      <c r="G427" s="100"/>
      <c r="H427" s="100"/>
      <c r="I427" s="100"/>
      <c r="J427" s="100"/>
    </row>
    <row r="428" spans="6:10" ht="12.75">
      <c r="F428" s="100"/>
      <c r="G428" s="100"/>
      <c r="H428" s="100"/>
      <c r="I428" s="100"/>
      <c r="J428" s="100"/>
    </row>
    <row r="429" spans="6:10" ht="12.75">
      <c r="F429" s="100"/>
      <c r="G429" s="100"/>
      <c r="H429" s="100"/>
      <c r="I429" s="100"/>
      <c r="J429" s="100"/>
    </row>
    <row r="430" spans="6:10" ht="12.75">
      <c r="F430" s="100"/>
      <c r="G430" s="100"/>
      <c r="H430" s="100"/>
      <c r="I430" s="100"/>
      <c r="J430" s="100"/>
    </row>
    <row r="431" spans="6:10" ht="12.75">
      <c r="F431" s="100"/>
      <c r="G431" s="100"/>
      <c r="H431" s="100"/>
      <c r="I431" s="100"/>
      <c r="J431" s="100"/>
    </row>
    <row r="432" spans="6:10" ht="12.75">
      <c r="F432" s="100"/>
      <c r="G432" s="100"/>
      <c r="H432" s="100"/>
      <c r="I432" s="100"/>
      <c r="J432" s="100"/>
    </row>
    <row r="433" spans="6:10" ht="12.75">
      <c r="F433" s="100"/>
      <c r="G433" s="100"/>
      <c r="H433" s="100"/>
      <c r="I433" s="100"/>
      <c r="J433" s="100"/>
    </row>
    <row r="434" spans="6:10" ht="12.75">
      <c r="F434" s="100"/>
      <c r="G434" s="100"/>
      <c r="H434" s="100"/>
      <c r="I434" s="100"/>
      <c r="J434" s="100"/>
    </row>
    <row r="435" spans="6:10" ht="12.75">
      <c r="F435" s="100"/>
      <c r="G435" s="100"/>
      <c r="H435" s="100"/>
      <c r="I435" s="100"/>
      <c r="J435" s="100"/>
    </row>
    <row r="436" spans="6:10" ht="12.75">
      <c r="F436" s="100"/>
      <c r="G436" s="100"/>
      <c r="H436" s="100"/>
      <c r="I436" s="100"/>
      <c r="J436" s="100"/>
    </row>
    <row r="437" spans="6:10" ht="12.75">
      <c r="F437" s="100"/>
      <c r="G437" s="100"/>
      <c r="H437" s="100"/>
      <c r="I437" s="100"/>
      <c r="J437" s="100"/>
    </row>
    <row r="438" spans="6:10" ht="12.75">
      <c r="F438" s="100"/>
      <c r="G438" s="100"/>
      <c r="H438" s="100"/>
      <c r="I438" s="100"/>
      <c r="J438" s="100"/>
    </row>
    <row r="439" spans="6:10" ht="12.75">
      <c r="F439" s="100"/>
      <c r="G439" s="100"/>
      <c r="H439" s="100"/>
      <c r="I439" s="100"/>
      <c r="J439" s="100"/>
    </row>
    <row r="440" spans="6:10" ht="12.75">
      <c r="F440" s="100"/>
      <c r="G440" s="100"/>
      <c r="H440" s="100"/>
      <c r="I440" s="100"/>
      <c r="J440" s="100"/>
    </row>
    <row r="441" spans="6:10" ht="12.75">
      <c r="F441" s="100"/>
      <c r="G441" s="100"/>
      <c r="H441" s="100"/>
      <c r="I441" s="100"/>
      <c r="J441" s="100"/>
    </row>
    <row r="442" spans="6:10" ht="12.75">
      <c r="F442" s="100"/>
      <c r="G442" s="100"/>
      <c r="H442" s="100"/>
      <c r="I442" s="100"/>
      <c r="J442" s="100"/>
    </row>
    <row r="443" spans="6:10" ht="12.75">
      <c r="F443" s="100"/>
      <c r="G443" s="100"/>
      <c r="H443" s="100"/>
      <c r="I443" s="100"/>
      <c r="J443" s="100"/>
    </row>
    <row r="444" spans="6:10" ht="12.75">
      <c r="F444" s="100"/>
      <c r="G444" s="100"/>
      <c r="H444" s="100"/>
      <c r="I444" s="100"/>
      <c r="J444" s="100"/>
    </row>
    <row r="445" spans="6:10" ht="12.75">
      <c r="F445" s="100"/>
      <c r="G445" s="100"/>
      <c r="H445" s="100"/>
      <c r="I445" s="100"/>
      <c r="J445" s="100"/>
    </row>
    <row r="446" spans="6:10" ht="12.75">
      <c r="F446" s="100"/>
      <c r="G446" s="100"/>
      <c r="H446" s="100"/>
      <c r="I446" s="100"/>
      <c r="J446" s="100"/>
    </row>
    <row r="447" spans="6:10" ht="12.75">
      <c r="F447" s="100"/>
      <c r="G447" s="100"/>
      <c r="H447" s="100"/>
      <c r="I447" s="100"/>
      <c r="J447" s="100"/>
    </row>
    <row r="448" spans="6:10" ht="12.75">
      <c r="F448" s="100"/>
      <c r="G448" s="100"/>
      <c r="H448" s="100"/>
      <c r="I448" s="100"/>
      <c r="J448" s="100"/>
    </row>
    <row r="449" spans="6:10" ht="12.75">
      <c r="F449" s="100"/>
      <c r="G449" s="100"/>
      <c r="H449" s="100"/>
      <c r="I449" s="100"/>
      <c r="J449" s="100"/>
    </row>
    <row r="450" spans="6:10" ht="12.75">
      <c r="F450" s="100"/>
      <c r="G450" s="100"/>
      <c r="H450" s="100"/>
      <c r="I450" s="100"/>
      <c r="J450" s="100"/>
    </row>
    <row r="451" spans="6:10" ht="12.75">
      <c r="F451" s="100"/>
      <c r="G451" s="100"/>
      <c r="H451" s="100"/>
      <c r="I451" s="100"/>
      <c r="J451" s="100"/>
    </row>
    <row r="452" spans="6:10" ht="12.75">
      <c r="F452" s="100"/>
      <c r="G452" s="100"/>
      <c r="H452" s="100"/>
      <c r="I452" s="100"/>
      <c r="J452" s="100"/>
    </row>
    <row r="453" spans="6:10" ht="12.75">
      <c r="F453" s="100"/>
      <c r="G453" s="100"/>
      <c r="H453" s="100"/>
      <c r="I453" s="100"/>
      <c r="J453" s="100"/>
    </row>
    <row r="454" spans="6:10" ht="12.75">
      <c r="F454" s="100"/>
      <c r="G454" s="100"/>
      <c r="H454" s="100"/>
      <c r="I454" s="100"/>
      <c r="J454" s="100"/>
    </row>
    <row r="455" spans="6:10" ht="12.75">
      <c r="F455" s="100"/>
      <c r="G455" s="100"/>
      <c r="H455" s="100"/>
      <c r="I455" s="100"/>
      <c r="J455" s="100"/>
    </row>
    <row r="456" spans="6:10" ht="12.75">
      <c r="F456" s="100"/>
      <c r="G456" s="100"/>
      <c r="H456" s="100"/>
      <c r="I456" s="100"/>
      <c r="J456" s="100"/>
    </row>
    <row r="457" spans="6:10" ht="12.75">
      <c r="F457" s="100"/>
      <c r="G457" s="100"/>
      <c r="H457" s="100"/>
      <c r="I457" s="100"/>
      <c r="J457" s="100"/>
    </row>
    <row r="458" spans="6:10" ht="12.75">
      <c r="F458" s="100"/>
      <c r="G458" s="100"/>
      <c r="H458" s="100"/>
      <c r="I458" s="100"/>
      <c r="J458" s="100"/>
    </row>
    <row r="459" spans="6:10" ht="12.75">
      <c r="F459" s="100"/>
      <c r="G459" s="100"/>
      <c r="H459" s="100"/>
      <c r="I459" s="100"/>
      <c r="J459" s="100"/>
    </row>
    <row r="460" spans="6:10" ht="12.75">
      <c r="F460" s="100"/>
      <c r="G460" s="100"/>
      <c r="H460" s="100"/>
      <c r="I460" s="100"/>
      <c r="J460" s="100"/>
    </row>
    <row r="461" spans="6:10" ht="12.75">
      <c r="F461" s="100"/>
      <c r="G461" s="100"/>
      <c r="H461" s="100"/>
      <c r="I461" s="100"/>
      <c r="J461" s="100"/>
    </row>
    <row r="462" spans="6:10" ht="12.75">
      <c r="F462" s="100"/>
      <c r="G462" s="100"/>
      <c r="H462" s="100"/>
      <c r="I462" s="100"/>
      <c r="J462" s="100"/>
    </row>
    <row r="463" spans="6:10" ht="12.75">
      <c r="F463" s="100"/>
      <c r="G463" s="100"/>
      <c r="H463" s="100"/>
      <c r="I463" s="100"/>
      <c r="J463" s="100"/>
    </row>
    <row r="464" spans="6:10" ht="12.75">
      <c r="F464" s="100"/>
      <c r="G464" s="100"/>
      <c r="H464" s="100"/>
      <c r="I464" s="100"/>
      <c r="J464" s="100"/>
    </row>
    <row r="465" spans="6:10" ht="12.75">
      <c r="F465" s="100"/>
      <c r="G465" s="100"/>
      <c r="H465" s="100"/>
      <c r="I465" s="100"/>
      <c r="J465" s="100"/>
    </row>
    <row r="466" spans="6:10" ht="12.75">
      <c r="F466" s="100"/>
      <c r="G466" s="100"/>
      <c r="H466" s="100"/>
      <c r="I466" s="100"/>
      <c r="J466" s="100"/>
    </row>
    <row r="467" spans="6:10" ht="12.75">
      <c r="F467" s="100"/>
      <c r="G467" s="100"/>
      <c r="H467" s="100"/>
      <c r="I467" s="100"/>
      <c r="J467" s="100"/>
    </row>
    <row r="468" spans="6:10" ht="12.75">
      <c r="F468" s="100"/>
      <c r="G468" s="100"/>
      <c r="H468" s="100"/>
      <c r="I468" s="100"/>
      <c r="J468" s="100"/>
    </row>
    <row r="469" spans="6:10" ht="12.75">
      <c r="F469" s="100"/>
      <c r="G469" s="100"/>
      <c r="H469" s="100"/>
      <c r="I469" s="100"/>
      <c r="J469" s="100"/>
    </row>
    <row r="470" spans="6:10" ht="12.75">
      <c r="F470" s="100"/>
      <c r="G470" s="100"/>
      <c r="H470" s="100"/>
      <c r="I470" s="100"/>
      <c r="J470" s="100"/>
    </row>
    <row r="471" spans="6:10" ht="12.75">
      <c r="F471" s="100"/>
      <c r="G471" s="100"/>
      <c r="H471" s="100"/>
      <c r="I471" s="100"/>
      <c r="J471" s="100"/>
    </row>
    <row r="472" spans="6:10" ht="12.75">
      <c r="F472" s="100"/>
      <c r="G472" s="100"/>
      <c r="H472" s="100"/>
      <c r="I472" s="100"/>
      <c r="J472" s="100"/>
    </row>
    <row r="473" spans="6:10" ht="12.75">
      <c r="F473" s="100"/>
      <c r="G473" s="100"/>
      <c r="H473" s="100"/>
      <c r="I473" s="100"/>
      <c r="J473" s="100"/>
    </row>
    <row r="474" spans="6:10" ht="12.75">
      <c r="F474" s="100"/>
      <c r="G474" s="100"/>
      <c r="H474" s="100"/>
      <c r="I474" s="100"/>
      <c r="J474" s="100"/>
    </row>
    <row r="475" spans="6:10" ht="12.75">
      <c r="F475" s="100"/>
      <c r="G475" s="100"/>
      <c r="H475" s="100"/>
      <c r="I475" s="100"/>
      <c r="J475" s="100"/>
    </row>
    <row r="476" spans="6:10" ht="12.75">
      <c r="F476" s="100"/>
      <c r="G476" s="100"/>
      <c r="H476" s="100"/>
      <c r="I476" s="100"/>
      <c r="J476" s="100"/>
    </row>
    <row r="477" spans="6:10" ht="12.75">
      <c r="F477" s="100"/>
      <c r="G477" s="100"/>
      <c r="H477" s="100"/>
      <c r="I477" s="100"/>
      <c r="J477" s="100"/>
    </row>
    <row r="478" spans="6:10" ht="12.75">
      <c r="F478" s="100"/>
      <c r="G478" s="100"/>
      <c r="H478" s="100"/>
      <c r="I478" s="100"/>
      <c r="J478" s="100"/>
    </row>
    <row r="479" spans="6:10" ht="12.75">
      <c r="F479" s="100"/>
      <c r="G479" s="100"/>
      <c r="H479" s="100"/>
      <c r="I479" s="100"/>
      <c r="J479" s="100"/>
    </row>
    <row r="480" spans="6:10" ht="12.75">
      <c r="F480" s="100"/>
      <c r="G480" s="100"/>
      <c r="H480" s="100"/>
      <c r="I480" s="100"/>
      <c r="J480" s="100"/>
    </row>
    <row r="481" spans="6:10" ht="12.75">
      <c r="F481" s="100"/>
      <c r="G481" s="100"/>
      <c r="H481" s="100"/>
      <c r="I481" s="100"/>
      <c r="J481" s="100"/>
    </row>
    <row r="482" spans="6:10" ht="12.75">
      <c r="F482" s="100"/>
      <c r="G482" s="100"/>
      <c r="H482" s="100"/>
      <c r="I482" s="100"/>
      <c r="J482" s="100"/>
    </row>
    <row r="483" spans="6:10" ht="12.75">
      <c r="F483" s="100"/>
      <c r="G483" s="100"/>
      <c r="H483" s="100"/>
      <c r="I483" s="100"/>
      <c r="J483" s="100"/>
    </row>
    <row r="484" spans="6:10" ht="12.75">
      <c r="F484" s="100"/>
      <c r="G484" s="100"/>
      <c r="H484" s="100"/>
      <c r="I484" s="100"/>
      <c r="J484" s="100"/>
    </row>
    <row r="485" spans="6:10" ht="12.75">
      <c r="F485" s="100"/>
      <c r="G485" s="100"/>
      <c r="H485" s="100"/>
      <c r="I485" s="100"/>
      <c r="J485" s="100"/>
    </row>
    <row r="486" spans="6:10" ht="12.75">
      <c r="F486" s="100"/>
      <c r="G486" s="100"/>
      <c r="H486" s="100"/>
      <c r="I486" s="100"/>
      <c r="J486" s="100"/>
    </row>
    <row r="487" spans="6:10" ht="12.75">
      <c r="F487" s="100"/>
      <c r="G487" s="100"/>
      <c r="H487" s="100"/>
      <c r="I487" s="100"/>
      <c r="J487" s="100"/>
    </row>
    <row r="488" spans="6:10" ht="12.75">
      <c r="F488" s="100"/>
      <c r="G488" s="100"/>
      <c r="H488" s="100"/>
      <c r="I488" s="100"/>
      <c r="J488" s="100"/>
    </row>
    <row r="489" spans="6:10" ht="12.75">
      <c r="F489" s="100"/>
      <c r="G489" s="100"/>
      <c r="H489" s="100"/>
      <c r="I489" s="100"/>
      <c r="J489" s="100"/>
    </row>
    <row r="490" spans="6:10" ht="12.75">
      <c r="F490" s="100"/>
      <c r="G490" s="100"/>
      <c r="H490" s="100"/>
      <c r="I490" s="100"/>
      <c r="J490" s="100"/>
    </row>
    <row r="491" spans="6:10" ht="12.75">
      <c r="F491" s="100"/>
      <c r="G491" s="100"/>
      <c r="H491" s="100"/>
      <c r="I491" s="100"/>
      <c r="J491" s="100"/>
    </row>
    <row r="492" spans="6:10" ht="12.75">
      <c r="F492" s="100"/>
      <c r="G492" s="100"/>
      <c r="H492" s="100"/>
      <c r="I492" s="100"/>
      <c r="J492" s="100"/>
    </row>
    <row r="493" spans="6:10" ht="12.75">
      <c r="F493" s="100"/>
      <c r="G493" s="100"/>
      <c r="H493" s="100"/>
      <c r="I493" s="100"/>
      <c r="J493" s="100"/>
    </row>
    <row r="494" spans="6:10" ht="12.75">
      <c r="F494" s="100"/>
      <c r="G494" s="100"/>
      <c r="H494" s="100"/>
      <c r="I494" s="100"/>
      <c r="J494" s="100"/>
    </row>
    <row r="495" spans="6:10" ht="12.75">
      <c r="F495" s="100"/>
      <c r="G495" s="100"/>
      <c r="H495" s="100"/>
      <c r="I495" s="100"/>
      <c r="J495" s="100"/>
    </row>
    <row r="496" spans="6:10" ht="12.75">
      <c r="F496" s="100"/>
      <c r="G496" s="100"/>
      <c r="H496" s="100"/>
      <c r="I496" s="100"/>
      <c r="J496" s="100"/>
    </row>
    <row r="497" spans="6:10" ht="12.75">
      <c r="F497" s="100"/>
      <c r="G497" s="100"/>
      <c r="H497" s="100"/>
      <c r="I497" s="100"/>
      <c r="J497" s="100"/>
    </row>
    <row r="498" spans="6:10" ht="12.75">
      <c r="F498" s="100"/>
      <c r="G498" s="100"/>
      <c r="H498" s="100"/>
      <c r="I498" s="100"/>
      <c r="J498" s="100"/>
    </row>
    <row r="499" spans="6:10" ht="12.75">
      <c r="F499" s="100"/>
      <c r="G499" s="100"/>
      <c r="H499" s="100"/>
      <c r="I499" s="100"/>
      <c r="J499" s="100"/>
    </row>
    <row r="500" spans="6:10" ht="12.75">
      <c r="F500" s="100"/>
      <c r="G500" s="100"/>
      <c r="H500" s="100"/>
      <c r="I500" s="100"/>
      <c r="J500" s="100"/>
    </row>
    <row r="501" spans="6:10" ht="12.75">
      <c r="F501" s="100"/>
      <c r="G501" s="100"/>
      <c r="H501" s="100"/>
      <c r="I501" s="100"/>
      <c r="J501" s="100"/>
    </row>
    <row r="502" spans="6:10" ht="12.75">
      <c r="F502" s="100"/>
      <c r="G502" s="100"/>
      <c r="H502" s="100"/>
      <c r="I502" s="100"/>
      <c r="J502" s="100"/>
    </row>
    <row r="503" spans="6:10" ht="12.75">
      <c r="F503" s="100"/>
      <c r="G503" s="100"/>
      <c r="H503" s="100"/>
      <c r="I503" s="100"/>
      <c r="J503" s="100"/>
    </row>
    <row r="504" spans="6:10" ht="12.75">
      <c r="F504" s="100"/>
      <c r="G504" s="100"/>
      <c r="H504" s="100"/>
      <c r="I504" s="100"/>
      <c r="J504" s="100"/>
    </row>
    <row r="505" spans="6:10" ht="12.75">
      <c r="F505" s="100"/>
      <c r="G505" s="100"/>
      <c r="H505" s="100"/>
      <c r="I505" s="100"/>
      <c r="J505" s="100"/>
    </row>
    <row r="506" spans="6:10" ht="12.75">
      <c r="F506" s="100"/>
      <c r="G506" s="100"/>
      <c r="H506" s="100"/>
      <c r="I506" s="100"/>
      <c r="J506" s="100"/>
    </row>
    <row r="507" spans="6:10" ht="12.75">
      <c r="F507" s="100"/>
      <c r="G507" s="100"/>
      <c r="H507" s="100"/>
      <c r="I507" s="100"/>
      <c r="J507" s="100"/>
    </row>
    <row r="508" spans="6:10" ht="12.75">
      <c r="F508" s="100"/>
      <c r="G508" s="100"/>
      <c r="H508" s="100"/>
      <c r="I508" s="100"/>
      <c r="J508" s="100"/>
    </row>
    <row r="509" spans="6:10" ht="12.75">
      <c r="F509" s="100"/>
      <c r="G509" s="100"/>
      <c r="H509" s="100"/>
      <c r="I509" s="100"/>
      <c r="J509" s="100"/>
    </row>
    <row r="510" spans="6:10" ht="12.75">
      <c r="F510" s="100"/>
      <c r="G510" s="100"/>
      <c r="H510" s="100"/>
      <c r="I510" s="100"/>
      <c r="J510" s="100"/>
    </row>
    <row r="511" spans="6:10" ht="12.75">
      <c r="F511" s="100"/>
      <c r="G511" s="100"/>
      <c r="H511" s="100"/>
      <c r="I511" s="100"/>
      <c r="J511" s="100"/>
    </row>
    <row r="512" spans="6:10" ht="12.75">
      <c r="F512" s="100"/>
      <c r="G512" s="100"/>
      <c r="H512" s="100"/>
      <c r="I512" s="100"/>
      <c r="J512" s="100"/>
    </row>
    <row r="513" spans="6:10" ht="12.75">
      <c r="F513" s="100"/>
      <c r="G513" s="100"/>
      <c r="H513" s="100"/>
      <c r="I513" s="100"/>
      <c r="J513" s="100"/>
    </row>
    <row r="514" spans="6:10" ht="12.75">
      <c r="F514" s="100"/>
      <c r="G514" s="100"/>
      <c r="H514" s="100"/>
      <c r="I514" s="100"/>
      <c r="J514" s="100"/>
    </row>
    <row r="515" spans="6:10" ht="12.75">
      <c r="F515" s="100"/>
      <c r="G515" s="100"/>
      <c r="H515" s="100"/>
      <c r="I515" s="100"/>
      <c r="J515" s="100"/>
    </row>
    <row r="516" spans="6:10" ht="12.75">
      <c r="F516" s="100"/>
      <c r="G516" s="100"/>
      <c r="H516" s="100"/>
      <c r="I516" s="100"/>
      <c r="J516" s="100"/>
    </row>
    <row r="517" spans="6:10" ht="12.75">
      <c r="F517" s="100"/>
      <c r="G517" s="100"/>
      <c r="H517" s="100"/>
      <c r="I517" s="100"/>
      <c r="J517" s="100"/>
    </row>
    <row r="518" spans="6:10" ht="12.75">
      <c r="F518" s="100"/>
      <c r="G518" s="100"/>
      <c r="H518" s="100"/>
      <c r="I518" s="100"/>
      <c r="J518" s="100"/>
    </row>
    <row r="519" spans="6:10" ht="12.75">
      <c r="F519" s="100"/>
      <c r="G519" s="100"/>
      <c r="H519" s="100"/>
      <c r="I519" s="100"/>
      <c r="J519" s="100"/>
    </row>
    <row r="520" spans="6:10" ht="12.75">
      <c r="F520" s="100"/>
      <c r="G520" s="100"/>
      <c r="H520" s="100"/>
      <c r="I520" s="100"/>
      <c r="J520" s="100"/>
    </row>
    <row r="521" spans="6:10" ht="12.75">
      <c r="F521" s="100"/>
      <c r="G521" s="100"/>
      <c r="H521" s="100"/>
      <c r="I521" s="100"/>
      <c r="J521" s="100"/>
    </row>
    <row r="522" spans="6:10" ht="12.75">
      <c r="F522" s="100"/>
      <c r="G522" s="100"/>
      <c r="H522" s="100"/>
      <c r="I522" s="100"/>
      <c r="J522" s="100"/>
    </row>
    <row r="523" spans="6:10" ht="12.75">
      <c r="F523" s="100"/>
      <c r="G523" s="100"/>
      <c r="H523" s="100"/>
      <c r="I523" s="100"/>
      <c r="J523" s="100"/>
    </row>
    <row r="524" spans="6:10" ht="12.75">
      <c r="F524" s="100"/>
      <c r="G524" s="100"/>
      <c r="H524" s="100"/>
      <c r="I524" s="100"/>
      <c r="J524" s="100"/>
    </row>
    <row r="525" spans="6:10" ht="12.75">
      <c r="F525" s="100"/>
      <c r="G525" s="100"/>
      <c r="H525" s="100"/>
      <c r="I525" s="100"/>
      <c r="J525" s="100"/>
    </row>
    <row r="526" spans="6:10" ht="12.75">
      <c r="F526" s="100"/>
      <c r="G526" s="100"/>
      <c r="H526" s="100"/>
      <c r="I526" s="100"/>
      <c r="J526" s="100"/>
    </row>
  </sheetData>
  <sheetProtection/>
  <mergeCells count="13">
    <mergeCell ref="A9:A10"/>
    <mergeCell ref="B9:B10"/>
    <mergeCell ref="F9:F10"/>
    <mergeCell ref="G9:G10"/>
    <mergeCell ref="C9:C10"/>
    <mergeCell ref="D9:D10"/>
    <mergeCell ref="H9:H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0"/>
  <sheetViews>
    <sheetView showZeros="0" zoomScale="75" zoomScaleNormal="75" zoomScaleSheetLayoutView="50" zoomScalePageLayoutView="0" workbookViewId="0" topLeftCell="A1">
      <selection activeCell="X26" sqref="X26"/>
    </sheetView>
  </sheetViews>
  <sheetFormatPr defaultColWidth="9.140625" defaultRowHeight="12.75"/>
  <cols>
    <col min="1" max="1" width="13.8515625" style="94" customWidth="1"/>
    <col min="2" max="2" width="17.7109375" style="94" customWidth="1"/>
    <col min="3" max="3" width="15.7109375" style="94" customWidth="1"/>
    <col min="4" max="4" width="48.00390625" style="94" customWidth="1"/>
    <col min="5" max="5" width="48.140625" style="94" customWidth="1"/>
    <col min="6" max="6" width="17.140625" style="94" customWidth="1"/>
    <col min="7" max="7" width="13.28125" style="94" customWidth="1"/>
    <col min="8" max="8" width="15.7109375" style="94" customWidth="1"/>
    <col min="9" max="9" width="21.421875" style="94" customWidth="1"/>
    <col min="10" max="10" width="18.421875" style="94" customWidth="1"/>
    <col min="11" max="16384" width="9.140625" style="94" customWidth="1"/>
  </cols>
  <sheetData>
    <row r="1" spans="2:10" ht="129.75" customHeight="1">
      <c r="B1" s="93"/>
      <c r="C1" s="93"/>
      <c r="D1" s="93"/>
      <c r="E1" s="93"/>
      <c r="F1" s="93"/>
      <c r="G1" s="264"/>
      <c r="H1" s="1247" t="s">
        <v>602</v>
      </c>
      <c r="I1" s="1247"/>
      <c r="J1" s="1247"/>
    </row>
    <row r="2" spans="2:10" ht="2.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249" t="s">
        <v>583</v>
      </c>
      <c r="C5" s="1249"/>
      <c r="D5" s="1249"/>
      <c r="E5" s="1249"/>
      <c r="F5" s="1249"/>
      <c r="G5" s="1249"/>
      <c r="H5" s="1249"/>
      <c r="I5" s="1249"/>
      <c r="J5" s="1249"/>
    </row>
    <row r="6" spans="2:10" ht="57" customHeight="1">
      <c r="B6" s="1249"/>
      <c r="C6" s="1249"/>
      <c r="D6" s="1249"/>
      <c r="E6" s="1249"/>
      <c r="F6" s="1249"/>
      <c r="G6" s="1249"/>
      <c r="H6" s="1249"/>
      <c r="I6" s="1249"/>
      <c r="J6" s="1249"/>
    </row>
    <row r="7" spans="2:10" ht="22.5" customHeight="1">
      <c r="B7" s="670">
        <v>25539000000</v>
      </c>
      <c r="C7" s="661"/>
      <c r="D7" s="661"/>
      <c r="E7" s="661"/>
      <c r="F7" s="661"/>
      <c r="G7" s="661"/>
      <c r="H7" s="661"/>
      <c r="I7" s="661"/>
      <c r="J7" s="661"/>
    </row>
    <row r="8" spans="2:10" ht="16.5" thickBot="1">
      <c r="B8" s="771" t="s">
        <v>108</v>
      </c>
      <c r="C8" s="93"/>
      <c r="D8" s="93"/>
      <c r="E8" s="93"/>
      <c r="F8" s="93"/>
      <c r="G8" s="93"/>
      <c r="H8" s="93"/>
      <c r="I8" s="93"/>
      <c r="J8" s="98"/>
    </row>
    <row r="9" spans="1:10" s="1033" customFormat="1" ht="86.25" customHeight="1">
      <c r="A9" s="1260" t="s">
        <v>722</v>
      </c>
      <c r="B9" s="1262" t="s">
        <v>440</v>
      </c>
      <c r="C9" s="1264" t="s">
        <v>335</v>
      </c>
      <c r="D9" s="1266" t="s">
        <v>723</v>
      </c>
      <c r="E9" s="1268" t="s">
        <v>743</v>
      </c>
      <c r="F9" s="1273" t="s">
        <v>744</v>
      </c>
      <c r="G9" s="1268" t="s">
        <v>745</v>
      </c>
      <c r="H9" s="1268" t="s">
        <v>746</v>
      </c>
      <c r="I9" s="1268" t="s">
        <v>582</v>
      </c>
      <c r="J9" s="1268" t="s">
        <v>747</v>
      </c>
    </row>
    <row r="10" spans="1:10" s="1033" customFormat="1" ht="65.25" customHeight="1" thickBot="1">
      <c r="A10" s="1261"/>
      <c r="B10" s="1263"/>
      <c r="C10" s="1265"/>
      <c r="D10" s="1267"/>
      <c r="E10" s="1269"/>
      <c r="F10" s="1274"/>
      <c r="G10" s="1269"/>
      <c r="H10" s="1269"/>
      <c r="I10" s="1269"/>
      <c r="J10" s="1269"/>
    </row>
    <row r="11" spans="1:10" ht="13.5" thickBot="1">
      <c r="A11" s="145" t="s">
        <v>560</v>
      </c>
      <c r="B11" s="146" t="s">
        <v>561</v>
      </c>
      <c r="C11" s="147" t="s">
        <v>119</v>
      </c>
      <c r="D11" s="148">
        <v>4</v>
      </c>
      <c r="E11" s="99">
        <v>5</v>
      </c>
      <c r="F11" s="149">
        <v>6</v>
      </c>
      <c r="G11" s="149">
        <v>7</v>
      </c>
      <c r="H11" s="149">
        <v>8</v>
      </c>
      <c r="I11" s="149">
        <v>9</v>
      </c>
      <c r="J11" s="149">
        <v>10</v>
      </c>
    </row>
    <row r="12" spans="1:10" s="687" customFormat="1" ht="20.25">
      <c r="A12" s="150" t="s">
        <v>348</v>
      </c>
      <c r="B12" s="151"/>
      <c r="C12" s="151"/>
      <c r="D12" s="152" t="s">
        <v>182</v>
      </c>
      <c r="E12" s="153"/>
      <c r="F12" s="1044">
        <f>F13</f>
        <v>0</v>
      </c>
      <c r="G12" s="1044">
        <f>G13</f>
        <v>0</v>
      </c>
      <c r="H12" s="1045"/>
      <c r="I12" s="689">
        <f>I13</f>
        <v>8002573</v>
      </c>
      <c r="J12" s="689">
        <f>J13</f>
        <v>0</v>
      </c>
    </row>
    <row r="13" spans="1:10" s="687" customFormat="1" ht="27" customHeight="1" thickBot="1">
      <c r="A13" s="1034" t="s">
        <v>379</v>
      </c>
      <c r="B13" s="1035"/>
      <c r="C13" s="1035"/>
      <c r="D13" s="1036" t="s">
        <v>182</v>
      </c>
      <c r="E13" s="1037"/>
      <c r="F13" s="1038">
        <f>SUM(F17:F17)</f>
        <v>0</v>
      </c>
      <c r="G13" s="1038">
        <f>SUM(G17:G17)</f>
        <v>0</v>
      </c>
      <c r="H13" s="1039"/>
      <c r="I13" s="1040">
        <f>I14+I16</f>
        <v>8002573</v>
      </c>
      <c r="J13" s="1040">
        <f>SUM(J17:J17)</f>
        <v>0</v>
      </c>
    </row>
    <row r="14" spans="1:10" s="687" customFormat="1" ht="39.75" customHeight="1">
      <c r="A14" s="679"/>
      <c r="B14" s="680" t="s">
        <v>523</v>
      </c>
      <c r="C14" s="680"/>
      <c r="D14" s="681" t="s">
        <v>524</v>
      </c>
      <c r="E14" s="671"/>
      <c r="F14" s="682"/>
      <c r="G14" s="683"/>
      <c r="H14" s="684"/>
      <c r="I14" s="685">
        <v>1130000</v>
      </c>
      <c r="J14" s="686"/>
    </row>
    <row r="15" spans="1:10" s="678" customFormat="1" ht="39.75" customHeight="1">
      <c r="A15" s="388" t="s">
        <v>262</v>
      </c>
      <c r="B15" s="389" t="s">
        <v>78</v>
      </c>
      <c r="C15" s="389" t="s">
        <v>186</v>
      </c>
      <c r="D15" s="403" t="s">
        <v>270</v>
      </c>
      <c r="E15" s="672" t="s">
        <v>562</v>
      </c>
      <c r="F15" s="673"/>
      <c r="G15" s="674"/>
      <c r="H15" s="675"/>
      <c r="I15" s="676">
        <v>1130000</v>
      </c>
      <c r="J15" s="677"/>
    </row>
    <row r="16" spans="1:10" s="678" customFormat="1" ht="33" customHeight="1">
      <c r="A16" s="388"/>
      <c r="B16" s="625" t="s">
        <v>760</v>
      </c>
      <c r="C16" s="626"/>
      <c r="D16" s="697" t="s">
        <v>761</v>
      </c>
      <c r="E16" s="624"/>
      <c r="F16" s="673"/>
      <c r="G16" s="674"/>
      <c r="H16" s="675"/>
      <c r="I16" s="691">
        <f>I17+I26+I27</f>
        <v>6872573</v>
      </c>
      <c r="J16" s="1046"/>
    </row>
    <row r="17" spans="1:10" s="687" customFormat="1" ht="98.25" customHeight="1">
      <c r="A17" s="372" t="s">
        <v>364</v>
      </c>
      <c r="B17" s="385" t="s">
        <v>749</v>
      </c>
      <c r="C17" s="493" t="s">
        <v>187</v>
      </c>
      <c r="D17" s="373" t="s">
        <v>750</v>
      </c>
      <c r="E17" s="1047" t="s">
        <v>752</v>
      </c>
      <c r="F17" s="1048">
        <v>0</v>
      </c>
      <c r="G17" s="1049"/>
      <c r="H17" s="1049"/>
      <c r="I17" s="1049">
        <v>1872573</v>
      </c>
      <c r="J17" s="1049"/>
    </row>
    <row r="18" spans="1:10" s="687" customFormat="1" ht="78.75" customHeight="1" hidden="1" thickBot="1">
      <c r="A18" s="389" t="s">
        <v>286</v>
      </c>
      <c r="B18" s="389" t="s">
        <v>287</v>
      </c>
      <c r="C18" s="389" t="s">
        <v>187</v>
      </c>
      <c r="D18" s="403" t="s">
        <v>288</v>
      </c>
      <c r="E18" s="1047" t="s">
        <v>143</v>
      </c>
      <c r="F18" s="1050"/>
      <c r="G18" s="1049"/>
      <c r="H18" s="1049"/>
      <c r="I18" s="1049"/>
      <c r="J18" s="1049"/>
    </row>
    <row r="19" spans="1:10" s="687" customFormat="1" ht="78.75" customHeight="1" hidden="1">
      <c r="A19" s="388" t="s">
        <v>262</v>
      </c>
      <c r="B19" s="389" t="s">
        <v>78</v>
      </c>
      <c r="C19" s="389" t="s">
        <v>186</v>
      </c>
      <c r="D19" s="403" t="s">
        <v>270</v>
      </c>
      <c r="E19" s="1051" t="s">
        <v>562</v>
      </c>
      <c r="F19" s="1050"/>
      <c r="G19" s="1049"/>
      <c r="H19" s="1049"/>
      <c r="I19" s="1049"/>
      <c r="J19" s="1049"/>
    </row>
    <row r="20" spans="1:10" s="687" customFormat="1" ht="99.75" customHeight="1" hidden="1" thickBot="1">
      <c r="A20" s="389" t="s">
        <v>145</v>
      </c>
      <c r="B20" s="389" t="s">
        <v>146</v>
      </c>
      <c r="C20" s="389" t="s">
        <v>147</v>
      </c>
      <c r="D20" s="403" t="s">
        <v>148</v>
      </c>
      <c r="E20" s="1051" t="s">
        <v>125</v>
      </c>
      <c r="F20" s="1050"/>
      <c r="G20" s="1049"/>
      <c r="H20" s="1049"/>
      <c r="I20" s="1049"/>
      <c r="J20" s="1049"/>
    </row>
    <row r="21" spans="1:10" s="1055" customFormat="1" ht="60.75" hidden="1">
      <c r="A21" s="160" t="s">
        <v>308</v>
      </c>
      <c r="B21" s="161"/>
      <c r="C21" s="161"/>
      <c r="D21" s="152" t="s">
        <v>293</v>
      </c>
      <c r="E21" s="1052"/>
      <c r="F21" s="1044">
        <f>F22</f>
        <v>0</v>
      </c>
      <c r="G21" s="1053">
        <f>G22</f>
        <v>0</v>
      </c>
      <c r="H21" s="1054">
        <f>H22</f>
        <v>0</v>
      </c>
      <c r="I21" s="1054">
        <f>I22</f>
        <v>0</v>
      </c>
      <c r="J21" s="1054">
        <f>J22</f>
        <v>0</v>
      </c>
    </row>
    <row r="22" spans="1:10" s="1055" customFormat="1" ht="41.25" hidden="1" thickBot="1">
      <c r="A22" s="1056" t="s">
        <v>309</v>
      </c>
      <c r="B22" s="629"/>
      <c r="C22" s="629"/>
      <c r="D22" s="1057" t="s">
        <v>293</v>
      </c>
      <c r="E22" s="157"/>
      <c r="F22" s="1058">
        <f>SUM(F38:F38)</f>
        <v>0</v>
      </c>
      <c r="G22" s="1059">
        <f>SUM(G38:G38)</f>
        <v>0</v>
      </c>
      <c r="H22" s="1060">
        <f>SUM(H24:H46)</f>
        <v>0</v>
      </c>
      <c r="I22" s="1060">
        <f>I23+I24+I25</f>
        <v>0</v>
      </c>
      <c r="J22" s="1060"/>
    </row>
    <row r="23" spans="1:10" s="1055" customFormat="1" ht="101.25" hidden="1">
      <c r="A23" s="389" t="s">
        <v>149</v>
      </c>
      <c r="B23" s="389" t="s">
        <v>146</v>
      </c>
      <c r="C23" s="389" t="s">
        <v>147</v>
      </c>
      <c r="D23" s="403" t="s">
        <v>148</v>
      </c>
      <c r="E23" s="1051" t="s">
        <v>125</v>
      </c>
      <c r="F23" s="674"/>
      <c r="G23" s="673"/>
      <c r="H23" s="1046"/>
      <c r="I23" s="1046"/>
      <c r="J23" s="1046"/>
    </row>
    <row r="24" spans="1:10" s="1055" customFormat="1" ht="101.25" hidden="1">
      <c r="A24" s="389" t="s">
        <v>486</v>
      </c>
      <c r="B24" s="389" t="s">
        <v>528</v>
      </c>
      <c r="C24" s="389" t="s">
        <v>295</v>
      </c>
      <c r="D24" s="403" t="s">
        <v>133</v>
      </c>
      <c r="E24" s="672" t="s">
        <v>346</v>
      </c>
      <c r="F24" s="1049"/>
      <c r="G24" s="1049"/>
      <c r="H24" s="1049"/>
      <c r="I24" s="1049"/>
      <c r="J24" s="1049"/>
    </row>
    <row r="25" spans="1:10" s="1055" customFormat="1" ht="129.75" customHeight="1" hidden="1">
      <c r="A25" s="389" t="s">
        <v>486</v>
      </c>
      <c r="B25" s="389" t="s">
        <v>528</v>
      </c>
      <c r="C25" s="389" t="s">
        <v>295</v>
      </c>
      <c r="D25" s="403" t="s">
        <v>133</v>
      </c>
      <c r="E25" s="672" t="s">
        <v>265</v>
      </c>
      <c r="F25" s="1049"/>
      <c r="G25" s="1061"/>
      <c r="H25" s="1061"/>
      <c r="I25" s="1061"/>
      <c r="J25" s="1061"/>
    </row>
    <row r="26" spans="1:10" s="1055" customFormat="1" ht="66" customHeight="1">
      <c r="A26" s="389" t="s">
        <v>365</v>
      </c>
      <c r="B26" s="389" t="s">
        <v>753</v>
      </c>
      <c r="C26" s="389" t="s">
        <v>187</v>
      </c>
      <c r="D26" s="403" t="s">
        <v>754</v>
      </c>
      <c r="E26" s="672" t="s">
        <v>562</v>
      </c>
      <c r="F26" s="1049"/>
      <c r="G26" s="1061"/>
      <c r="H26" s="1061"/>
      <c r="I26" s="1061">
        <v>2000000</v>
      </c>
      <c r="J26" s="1061"/>
    </row>
    <row r="27" spans="1:10" s="1055" customFormat="1" ht="90" customHeight="1">
      <c r="A27" s="418" t="s">
        <v>366</v>
      </c>
      <c r="B27" s="413" t="s">
        <v>57</v>
      </c>
      <c r="C27" s="419" t="s">
        <v>189</v>
      </c>
      <c r="D27" s="403" t="s">
        <v>58</v>
      </c>
      <c r="E27" s="672" t="s">
        <v>562</v>
      </c>
      <c r="F27" s="1049"/>
      <c r="G27" s="1061"/>
      <c r="H27" s="1061"/>
      <c r="I27" s="1061">
        <v>3000000</v>
      </c>
      <c r="J27" s="1061"/>
    </row>
    <row r="28" spans="1:10" s="1055" customFormat="1" ht="45" customHeight="1">
      <c r="A28" s="1042" t="s">
        <v>308</v>
      </c>
      <c r="B28" s="1042"/>
      <c r="C28" s="1042"/>
      <c r="D28" s="1043" t="s">
        <v>293</v>
      </c>
      <c r="E28" s="1062"/>
      <c r="F28" s="1063"/>
      <c r="G28" s="1064"/>
      <c r="H28" s="1064"/>
      <c r="I28" s="1065">
        <f>I29</f>
        <v>1498913</v>
      </c>
      <c r="J28" s="1064"/>
    </row>
    <row r="29" spans="1:10" s="1055" customFormat="1" ht="40.5" customHeight="1">
      <c r="A29" s="1041" t="s">
        <v>309</v>
      </c>
      <c r="B29" s="1041"/>
      <c r="C29" s="1041"/>
      <c r="D29" s="1079" t="s">
        <v>293</v>
      </c>
      <c r="E29" s="1066"/>
      <c r="F29" s="1067"/>
      <c r="G29" s="1068"/>
      <c r="H29" s="1068"/>
      <c r="I29" s="1069">
        <f>I30</f>
        <v>1498913</v>
      </c>
      <c r="J29" s="1068"/>
    </row>
    <row r="30" spans="1:10" s="960" customFormat="1" ht="31.5" customHeight="1">
      <c r="A30" s="578"/>
      <c r="B30" s="578" t="s">
        <v>526</v>
      </c>
      <c r="C30" s="578"/>
      <c r="D30" s="696" t="s">
        <v>527</v>
      </c>
      <c r="E30" s="1070"/>
      <c r="F30" s="1071"/>
      <c r="G30" s="1072"/>
      <c r="H30" s="1072"/>
      <c r="I30" s="1073">
        <f>I31+I32+I33</f>
        <v>1498913</v>
      </c>
      <c r="J30" s="1072"/>
    </row>
    <row r="31" spans="1:10" s="1055" customFormat="1" ht="37.5" customHeight="1">
      <c r="A31" s="389" t="s">
        <v>484</v>
      </c>
      <c r="B31" s="389" t="s">
        <v>303</v>
      </c>
      <c r="C31" s="389" t="s">
        <v>294</v>
      </c>
      <c r="D31" s="403" t="s">
        <v>485</v>
      </c>
      <c r="E31" s="672" t="s">
        <v>562</v>
      </c>
      <c r="F31" s="1049"/>
      <c r="G31" s="1061"/>
      <c r="H31" s="1061"/>
      <c r="I31" s="1061">
        <v>354127</v>
      </c>
      <c r="J31" s="1061"/>
    </row>
    <row r="32" spans="1:10" s="1055" customFormat="1" ht="65.25" customHeight="1">
      <c r="A32" s="414" t="s">
        <v>690</v>
      </c>
      <c r="B32" s="414" t="s">
        <v>691</v>
      </c>
      <c r="C32" s="414" t="s">
        <v>295</v>
      </c>
      <c r="D32" s="416" t="s">
        <v>692</v>
      </c>
      <c r="E32" s="672" t="s">
        <v>562</v>
      </c>
      <c r="F32" s="1049"/>
      <c r="G32" s="1061"/>
      <c r="H32" s="1061"/>
      <c r="I32" s="1061">
        <v>1061606</v>
      </c>
      <c r="J32" s="1061"/>
    </row>
    <row r="33" spans="1:10" s="1055" customFormat="1" ht="105" customHeight="1">
      <c r="A33" s="414" t="s">
        <v>682</v>
      </c>
      <c r="B33" s="515" t="s">
        <v>683</v>
      </c>
      <c r="C33" s="414" t="s">
        <v>296</v>
      </c>
      <c r="D33" s="516" t="s">
        <v>687</v>
      </c>
      <c r="E33" s="672" t="s">
        <v>562</v>
      </c>
      <c r="F33" s="1049"/>
      <c r="G33" s="1061"/>
      <c r="H33" s="1061"/>
      <c r="I33" s="1061">
        <v>83180</v>
      </c>
      <c r="J33" s="1061"/>
    </row>
    <row r="34" spans="1:10" s="1055" customFormat="1" ht="50.25" customHeight="1">
      <c r="A34" s="688" t="s">
        <v>575</v>
      </c>
      <c r="B34" s="688"/>
      <c r="C34" s="688"/>
      <c r="D34" s="1074" t="s">
        <v>4</v>
      </c>
      <c r="E34" s="1066"/>
      <c r="F34" s="1067"/>
      <c r="G34" s="1068"/>
      <c r="H34" s="1068"/>
      <c r="I34" s="1069">
        <f>I37</f>
        <v>80000</v>
      </c>
      <c r="J34" s="1068"/>
    </row>
    <row r="35" spans="1:10" s="1055" customFormat="1" ht="44.25" customHeight="1">
      <c r="A35" s="1041" t="s">
        <v>576</v>
      </c>
      <c r="B35" s="1041"/>
      <c r="C35" s="1041"/>
      <c r="D35" s="1078" t="s">
        <v>4</v>
      </c>
      <c r="E35" s="1066"/>
      <c r="F35" s="1067"/>
      <c r="G35" s="1068"/>
      <c r="H35" s="1068"/>
      <c r="I35" s="1069">
        <f>I37</f>
        <v>80000</v>
      </c>
      <c r="J35" s="1068"/>
    </row>
    <row r="36" spans="1:10" s="960" customFormat="1" ht="31.5" customHeight="1">
      <c r="A36" s="578"/>
      <c r="B36" s="578" t="s">
        <v>552</v>
      </c>
      <c r="C36" s="1075"/>
      <c r="D36" s="696" t="s">
        <v>762</v>
      </c>
      <c r="E36" s="1070"/>
      <c r="F36" s="1076"/>
      <c r="G36" s="1072"/>
      <c r="H36" s="1072"/>
      <c r="I36" s="1073">
        <f>I37</f>
        <v>80000</v>
      </c>
      <c r="J36" s="1072"/>
    </row>
    <row r="37" spans="1:10" s="1055" customFormat="1" ht="40.5" customHeight="1">
      <c r="A37" s="467">
        <v>1014030</v>
      </c>
      <c r="B37" s="468" t="s">
        <v>553</v>
      </c>
      <c r="C37" s="413" t="s">
        <v>304</v>
      </c>
      <c r="D37" s="1077" t="s">
        <v>251</v>
      </c>
      <c r="E37" s="672" t="s">
        <v>562</v>
      </c>
      <c r="F37" s="1048">
        <v>0</v>
      </c>
      <c r="G37" s="1061"/>
      <c r="H37" s="1061"/>
      <c r="I37" s="1061">
        <v>80000</v>
      </c>
      <c r="J37" s="1061"/>
    </row>
    <row r="38" spans="1:10" s="308" customFormat="1" ht="28.5" customHeight="1">
      <c r="A38" s="1080"/>
      <c r="B38" s="1270" t="s">
        <v>755</v>
      </c>
      <c r="C38" s="1271"/>
      <c r="D38" s="1271"/>
      <c r="E38" s="1272"/>
      <c r="F38" s="1081"/>
      <c r="G38" s="1082"/>
      <c r="H38" s="1082"/>
      <c r="I38" s="1083">
        <f>I12+I28+I34</f>
        <v>9581486</v>
      </c>
      <c r="J38" s="1083"/>
    </row>
    <row r="39" spans="6:10" ht="12.75">
      <c r="F39" s="100"/>
      <c r="G39" s="100"/>
      <c r="H39" s="100"/>
      <c r="I39" s="100"/>
      <c r="J39" s="100"/>
    </row>
    <row r="40" spans="6:10" ht="12.75">
      <c r="F40" s="100"/>
      <c r="G40" s="100"/>
      <c r="H40" s="100"/>
      <c r="I40" s="100"/>
      <c r="J40" s="100"/>
    </row>
    <row r="41" spans="6:10" ht="12.75">
      <c r="F41" s="100"/>
      <c r="G41" s="100"/>
      <c r="H41" s="100"/>
      <c r="I41" s="100"/>
      <c r="J41" s="100"/>
    </row>
    <row r="42" spans="2:9" s="701" customFormat="1" ht="20.25">
      <c r="B42" s="701" t="s">
        <v>175</v>
      </c>
      <c r="I42" s="701" t="s">
        <v>709</v>
      </c>
    </row>
    <row r="43" spans="6:10" ht="12.75">
      <c r="F43" s="100"/>
      <c r="G43" s="100"/>
      <c r="H43" s="100"/>
      <c r="I43" s="100"/>
      <c r="J43" s="100"/>
    </row>
    <row r="44" spans="6:10" ht="12.75">
      <c r="F44" s="100"/>
      <c r="G44" s="100"/>
      <c r="H44" s="100"/>
      <c r="I44" s="100"/>
      <c r="J44" s="100"/>
    </row>
    <row r="45" spans="6:10" ht="12.75">
      <c r="F45" s="100"/>
      <c r="G45" s="100"/>
      <c r="H45" s="100"/>
      <c r="I45" s="100"/>
      <c r="J45" s="100"/>
    </row>
    <row r="46" spans="6:10" ht="12.75">
      <c r="F46" s="100"/>
      <c r="G46" s="100"/>
      <c r="H46" s="100"/>
      <c r="I46" s="100"/>
      <c r="J46" s="100"/>
    </row>
    <row r="47" spans="6:10" ht="12.75">
      <c r="F47" s="100"/>
      <c r="G47" s="100"/>
      <c r="H47" s="100"/>
      <c r="I47" s="100"/>
      <c r="J47" s="100"/>
    </row>
    <row r="48" spans="6:10" ht="12.75">
      <c r="F48" s="100"/>
      <c r="G48" s="100"/>
      <c r="H48" s="100"/>
      <c r="I48" s="100"/>
      <c r="J48" s="100"/>
    </row>
    <row r="49" spans="6:10" ht="12.75">
      <c r="F49" s="100"/>
      <c r="G49" s="100"/>
      <c r="H49" s="100"/>
      <c r="I49" s="100"/>
      <c r="J49" s="100"/>
    </row>
    <row r="50" spans="6:10" ht="12.75">
      <c r="F50" s="100"/>
      <c r="G50" s="100"/>
      <c r="H50" s="100"/>
      <c r="I50" s="100"/>
      <c r="J50" s="100"/>
    </row>
    <row r="51" spans="6:10" ht="12.75">
      <c r="F51" s="100"/>
      <c r="G51" s="100"/>
      <c r="H51" s="100"/>
      <c r="I51" s="100"/>
      <c r="J51" s="100"/>
    </row>
    <row r="52" spans="6:10" ht="12.75">
      <c r="F52" s="100"/>
      <c r="G52" s="100"/>
      <c r="H52" s="100"/>
      <c r="I52" s="100"/>
      <c r="J52" s="100"/>
    </row>
    <row r="53" spans="6:10" ht="12.75">
      <c r="F53" s="100"/>
      <c r="G53" s="100"/>
      <c r="H53" s="100"/>
      <c r="I53" s="100"/>
      <c r="J53" s="100"/>
    </row>
    <row r="54" spans="6:10" ht="12.75">
      <c r="F54" s="100"/>
      <c r="G54" s="100"/>
      <c r="H54" s="100"/>
      <c r="I54" s="100"/>
      <c r="J54" s="100"/>
    </row>
    <row r="55" spans="6:10" ht="12.75">
      <c r="F55" s="100"/>
      <c r="G55" s="100"/>
      <c r="H55" s="100"/>
      <c r="I55" s="100"/>
      <c r="J55" s="100"/>
    </row>
    <row r="56" spans="6:10" ht="12.75">
      <c r="F56" s="100"/>
      <c r="G56" s="100"/>
      <c r="H56" s="100"/>
      <c r="I56" s="100"/>
      <c r="J56" s="100"/>
    </row>
    <row r="57" spans="6:10" ht="12.75">
      <c r="F57" s="100"/>
      <c r="G57" s="100"/>
      <c r="H57" s="100"/>
      <c r="I57" s="100"/>
      <c r="J57" s="100"/>
    </row>
    <row r="58" spans="6:10" ht="12.75">
      <c r="F58" s="100"/>
      <c r="G58" s="100"/>
      <c r="H58" s="100"/>
      <c r="I58" s="100"/>
      <c r="J58" s="100"/>
    </row>
    <row r="59" spans="6:10" ht="12.75">
      <c r="F59" s="100"/>
      <c r="G59" s="100"/>
      <c r="H59" s="100"/>
      <c r="I59" s="100"/>
      <c r="J59" s="100"/>
    </row>
    <row r="60" spans="6:10" ht="12.75">
      <c r="F60" s="100"/>
      <c r="G60" s="100"/>
      <c r="H60" s="100"/>
      <c r="I60" s="100"/>
      <c r="J60" s="100"/>
    </row>
    <row r="61" spans="6:10" ht="12.75">
      <c r="F61" s="100"/>
      <c r="G61" s="100"/>
      <c r="H61" s="100"/>
      <c r="I61" s="100"/>
      <c r="J61" s="100"/>
    </row>
    <row r="62" spans="6:10" ht="12.75">
      <c r="F62" s="100"/>
      <c r="G62" s="100"/>
      <c r="H62" s="100"/>
      <c r="I62" s="100"/>
      <c r="J62" s="100"/>
    </row>
    <row r="63" spans="6:10" ht="12.75">
      <c r="F63" s="100"/>
      <c r="G63" s="100"/>
      <c r="H63" s="100"/>
      <c r="I63" s="100"/>
      <c r="J63" s="100"/>
    </row>
    <row r="64" spans="6:10" ht="12.75">
      <c r="F64" s="100"/>
      <c r="G64" s="100"/>
      <c r="H64" s="100"/>
      <c r="I64" s="100"/>
      <c r="J64" s="100"/>
    </row>
    <row r="65" spans="6:10" ht="12.75">
      <c r="F65" s="100"/>
      <c r="G65" s="100"/>
      <c r="H65" s="100"/>
      <c r="I65" s="100"/>
      <c r="J65" s="100"/>
    </row>
    <row r="66" spans="6:10" ht="12.75">
      <c r="F66" s="100"/>
      <c r="G66" s="100"/>
      <c r="H66" s="100"/>
      <c r="I66" s="100"/>
      <c r="J66" s="100"/>
    </row>
    <row r="67" spans="6:10" ht="12.75">
      <c r="F67" s="100"/>
      <c r="G67" s="100"/>
      <c r="H67" s="100"/>
      <c r="I67" s="100"/>
      <c r="J67" s="100"/>
    </row>
    <row r="68" spans="6:10" ht="12.75">
      <c r="F68" s="100"/>
      <c r="G68" s="100"/>
      <c r="H68" s="100"/>
      <c r="I68" s="100"/>
      <c r="J68" s="100"/>
    </row>
    <row r="69" spans="6:10" ht="12.75">
      <c r="F69" s="100"/>
      <c r="G69" s="100"/>
      <c r="H69" s="100"/>
      <c r="I69" s="100"/>
      <c r="J69" s="100"/>
    </row>
    <row r="70" spans="6:10" ht="12.75">
      <c r="F70" s="100"/>
      <c r="G70" s="100"/>
      <c r="H70" s="100"/>
      <c r="I70" s="100"/>
      <c r="J70" s="100"/>
    </row>
    <row r="71" spans="6:10" ht="12.75">
      <c r="F71" s="100"/>
      <c r="G71" s="100"/>
      <c r="H71" s="100"/>
      <c r="I71" s="100"/>
      <c r="J71" s="100"/>
    </row>
    <row r="72" spans="6:10" ht="12.75">
      <c r="F72" s="100"/>
      <c r="G72" s="100"/>
      <c r="H72" s="100"/>
      <c r="I72" s="100"/>
      <c r="J72" s="100"/>
    </row>
    <row r="73" spans="6:10" ht="12.75">
      <c r="F73" s="100"/>
      <c r="G73" s="100"/>
      <c r="H73" s="100"/>
      <c r="I73" s="100"/>
      <c r="J73" s="100"/>
    </row>
    <row r="74" spans="6:10" ht="12.75">
      <c r="F74" s="100"/>
      <c r="G74" s="100"/>
      <c r="H74" s="100"/>
      <c r="I74" s="100"/>
      <c r="J74" s="100"/>
    </row>
    <row r="75" spans="6:10" ht="12.75">
      <c r="F75" s="100"/>
      <c r="G75" s="100"/>
      <c r="H75" s="100"/>
      <c r="I75" s="100"/>
      <c r="J75" s="100"/>
    </row>
    <row r="76" spans="6:10" ht="12.75">
      <c r="F76" s="100"/>
      <c r="G76" s="100"/>
      <c r="H76" s="100"/>
      <c r="I76" s="100"/>
      <c r="J76" s="100"/>
    </row>
    <row r="77" spans="6:10" ht="12.75">
      <c r="F77" s="100"/>
      <c r="G77" s="100"/>
      <c r="H77" s="100"/>
      <c r="I77" s="100"/>
      <c r="J77" s="100"/>
    </row>
    <row r="78" spans="6:10" ht="12.75">
      <c r="F78" s="100"/>
      <c r="G78" s="100"/>
      <c r="H78" s="100"/>
      <c r="I78" s="100"/>
      <c r="J78" s="100"/>
    </row>
    <row r="79" spans="6:10" ht="12.75">
      <c r="F79" s="100"/>
      <c r="G79" s="100"/>
      <c r="H79" s="100"/>
      <c r="I79" s="100"/>
      <c r="J79" s="100"/>
    </row>
    <row r="80" spans="6:10" ht="12.75">
      <c r="F80" s="100"/>
      <c r="G80" s="100"/>
      <c r="H80" s="100"/>
      <c r="I80" s="100"/>
      <c r="J80" s="100"/>
    </row>
    <row r="81" spans="6:10" ht="12.75">
      <c r="F81" s="100"/>
      <c r="G81" s="100"/>
      <c r="H81" s="100"/>
      <c r="I81" s="100"/>
      <c r="J81" s="100"/>
    </row>
    <row r="82" spans="6:10" ht="12.75">
      <c r="F82" s="100"/>
      <c r="G82" s="100"/>
      <c r="H82" s="100"/>
      <c r="I82" s="100"/>
      <c r="J82" s="100"/>
    </row>
    <row r="83" spans="6:10" ht="12.75">
      <c r="F83" s="100"/>
      <c r="G83" s="100"/>
      <c r="H83" s="100"/>
      <c r="I83" s="100"/>
      <c r="J83" s="100"/>
    </row>
    <row r="84" spans="6:10" ht="12.75">
      <c r="F84" s="100"/>
      <c r="G84" s="100"/>
      <c r="H84" s="100"/>
      <c r="I84" s="100"/>
      <c r="J84" s="100"/>
    </row>
    <row r="85" spans="6:10" ht="12.75">
      <c r="F85" s="100"/>
      <c r="G85" s="100"/>
      <c r="H85" s="100"/>
      <c r="I85" s="100"/>
      <c r="J85" s="100"/>
    </row>
    <row r="86" spans="6:10" ht="12.75">
      <c r="F86" s="100"/>
      <c r="G86" s="100"/>
      <c r="H86" s="100"/>
      <c r="I86" s="100"/>
      <c r="J86" s="100"/>
    </row>
    <row r="87" spans="6:10" ht="12.75">
      <c r="F87" s="100"/>
      <c r="G87" s="100"/>
      <c r="H87" s="100"/>
      <c r="I87" s="100"/>
      <c r="J87" s="100"/>
    </row>
    <row r="88" spans="6:10" ht="12.75">
      <c r="F88" s="100"/>
      <c r="G88" s="100"/>
      <c r="H88" s="100"/>
      <c r="I88" s="100"/>
      <c r="J88" s="100"/>
    </row>
    <row r="89" spans="6:10" ht="12.75">
      <c r="F89" s="100"/>
      <c r="G89" s="100"/>
      <c r="H89" s="100"/>
      <c r="I89" s="100"/>
      <c r="J89" s="100"/>
    </row>
    <row r="90" spans="6:10" ht="12.75">
      <c r="F90" s="100"/>
      <c r="G90" s="100"/>
      <c r="H90" s="100"/>
      <c r="I90" s="100"/>
      <c r="J90" s="100"/>
    </row>
    <row r="91" spans="6:10" ht="12.75">
      <c r="F91" s="100"/>
      <c r="G91" s="100"/>
      <c r="H91" s="100"/>
      <c r="I91" s="100"/>
      <c r="J91" s="100"/>
    </row>
    <row r="92" spans="6:10" ht="12.75">
      <c r="F92" s="100"/>
      <c r="G92" s="100"/>
      <c r="H92" s="100"/>
      <c r="I92" s="100"/>
      <c r="J92" s="100"/>
    </row>
    <row r="93" spans="6:10" ht="12.75">
      <c r="F93" s="100"/>
      <c r="G93" s="100"/>
      <c r="H93" s="100"/>
      <c r="I93" s="100"/>
      <c r="J93" s="100"/>
    </row>
    <row r="94" spans="6:10" ht="12.75">
      <c r="F94" s="100"/>
      <c r="G94" s="100"/>
      <c r="H94" s="100"/>
      <c r="I94" s="100"/>
      <c r="J94" s="100"/>
    </row>
    <row r="95" spans="6:10" ht="12.75">
      <c r="F95" s="100"/>
      <c r="G95" s="100"/>
      <c r="H95" s="100"/>
      <c r="I95" s="100"/>
      <c r="J95" s="100"/>
    </row>
    <row r="96" spans="6:10" ht="12.75">
      <c r="F96" s="100"/>
      <c r="G96" s="100"/>
      <c r="H96" s="100"/>
      <c r="I96" s="100"/>
      <c r="J96" s="100"/>
    </row>
    <row r="97" spans="6:10" ht="12.75">
      <c r="F97" s="100"/>
      <c r="G97" s="100"/>
      <c r="H97" s="100"/>
      <c r="I97" s="100"/>
      <c r="J97" s="100"/>
    </row>
    <row r="98" spans="6:10" ht="12.75">
      <c r="F98" s="100"/>
      <c r="G98" s="100"/>
      <c r="H98" s="100"/>
      <c r="I98" s="100"/>
      <c r="J98" s="100"/>
    </row>
    <row r="99" spans="6:10" ht="12.75">
      <c r="F99" s="100"/>
      <c r="G99" s="100"/>
      <c r="H99" s="100"/>
      <c r="I99" s="100"/>
      <c r="J99" s="100"/>
    </row>
    <row r="100" spans="6:10" ht="12.75">
      <c r="F100" s="100"/>
      <c r="G100" s="100"/>
      <c r="H100" s="100"/>
      <c r="I100" s="100"/>
      <c r="J100" s="100"/>
    </row>
    <row r="101" spans="6:10" ht="12.75">
      <c r="F101" s="100"/>
      <c r="G101" s="100"/>
      <c r="H101" s="100"/>
      <c r="I101" s="100"/>
      <c r="J101" s="100"/>
    </row>
    <row r="102" spans="6:10" ht="12.75">
      <c r="F102" s="100"/>
      <c r="G102" s="100"/>
      <c r="H102" s="100"/>
      <c r="I102" s="100"/>
      <c r="J102" s="100"/>
    </row>
    <row r="103" spans="6:10" ht="12.75">
      <c r="F103" s="100"/>
      <c r="G103" s="100"/>
      <c r="H103" s="100"/>
      <c r="I103" s="100"/>
      <c r="J103" s="100"/>
    </row>
    <row r="104" spans="6:10" ht="12.75">
      <c r="F104" s="100"/>
      <c r="G104" s="100"/>
      <c r="H104" s="100"/>
      <c r="I104" s="100"/>
      <c r="J104" s="100"/>
    </row>
    <row r="105" spans="6:10" ht="12.75">
      <c r="F105" s="100"/>
      <c r="G105" s="100"/>
      <c r="H105" s="100"/>
      <c r="I105" s="100"/>
      <c r="J105" s="100"/>
    </row>
    <row r="106" spans="6:10" ht="12.75">
      <c r="F106" s="100"/>
      <c r="G106" s="100"/>
      <c r="H106" s="100"/>
      <c r="I106" s="100"/>
      <c r="J106" s="100"/>
    </row>
    <row r="107" spans="6:10" ht="12.75">
      <c r="F107" s="100"/>
      <c r="G107" s="100"/>
      <c r="H107" s="100"/>
      <c r="I107" s="100"/>
      <c r="J107" s="100"/>
    </row>
    <row r="108" spans="6:10" ht="12.75">
      <c r="F108" s="100"/>
      <c r="G108" s="100"/>
      <c r="H108" s="100"/>
      <c r="I108" s="100"/>
      <c r="J108" s="100"/>
    </row>
    <row r="109" spans="6:10" ht="12.75">
      <c r="F109" s="100"/>
      <c r="G109" s="100"/>
      <c r="H109" s="100"/>
      <c r="I109" s="100"/>
      <c r="J109" s="100"/>
    </row>
    <row r="110" spans="6:10" ht="12.75">
      <c r="F110" s="100"/>
      <c r="G110" s="100"/>
      <c r="H110" s="100"/>
      <c r="I110" s="100"/>
      <c r="J110" s="100"/>
    </row>
    <row r="111" spans="6:10" ht="12.75">
      <c r="F111" s="100"/>
      <c r="G111" s="100"/>
      <c r="H111" s="100"/>
      <c r="I111" s="100"/>
      <c r="J111" s="100"/>
    </row>
    <row r="112" spans="6:10" ht="12.75">
      <c r="F112" s="100"/>
      <c r="G112" s="100"/>
      <c r="H112" s="100"/>
      <c r="I112" s="100"/>
      <c r="J112" s="100"/>
    </row>
    <row r="113" spans="6:10" ht="12.75">
      <c r="F113" s="100"/>
      <c r="G113" s="100"/>
      <c r="H113" s="100"/>
      <c r="I113" s="100"/>
      <c r="J113" s="100"/>
    </row>
    <row r="114" spans="6:10" ht="12.75">
      <c r="F114" s="100"/>
      <c r="G114" s="100"/>
      <c r="H114" s="100"/>
      <c r="I114" s="100"/>
      <c r="J114" s="100"/>
    </row>
    <row r="115" spans="6:10" ht="12.75">
      <c r="F115" s="100"/>
      <c r="G115" s="100"/>
      <c r="H115" s="100"/>
      <c r="I115" s="100"/>
      <c r="J115" s="100"/>
    </row>
    <row r="116" spans="6:10" ht="12.75">
      <c r="F116" s="100"/>
      <c r="G116" s="100"/>
      <c r="H116" s="100"/>
      <c r="I116" s="100"/>
      <c r="J116" s="100"/>
    </row>
    <row r="117" spans="6:10" ht="12.75">
      <c r="F117" s="100"/>
      <c r="G117" s="100"/>
      <c r="H117" s="100"/>
      <c r="I117" s="100"/>
      <c r="J117" s="100"/>
    </row>
    <row r="118" spans="6:10" ht="12.75">
      <c r="F118" s="100"/>
      <c r="G118" s="100"/>
      <c r="H118" s="100"/>
      <c r="I118" s="100"/>
      <c r="J118" s="100"/>
    </row>
    <row r="119" spans="6:10" ht="12.75">
      <c r="F119" s="100"/>
      <c r="G119" s="100"/>
      <c r="H119" s="100"/>
      <c r="I119" s="100"/>
      <c r="J119" s="100"/>
    </row>
    <row r="120" spans="6:10" ht="12.75">
      <c r="F120" s="100"/>
      <c r="G120" s="100"/>
      <c r="H120" s="100"/>
      <c r="I120" s="100"/>
      <c r="J120" s="100"/>
    </row>
    <row r="121" spans="6:10" ht="12.75">
      <c r="F121" s="100"/>
      <c r="G121" s="100"/>
      <c r="H121" s="100"/>
      <c r="I121" s="100"/>
      <c r="J121" s="100"/>
    </row>
    <row r="122" spans="6:10" ht="12.75">
      <c r="F122" s="100"/>
      <c r="G122" s="100"/>
      <c r="H122" s="100"/>
      <c r="I122" s="100"/>
      <c r="J122" s="100"/>
    </row>
    <row r="123" spans="6:10" ht="12.75">
      <c r="F123" s="100"/>
      <c r="G123" s="100"/>
      <c r="H123" s="100"/>
      <c r="I123" s="100"/>
      <c r="J123" s="100"/>
    </row>
    <row r="124" spans="6:10" ht="12.75">
      <c r="F124" s="100"/>
      <c r="G124" s="100"/>
      <c r="H124" s="100"/>
      <c r="I124" s="100"/>
      <c r="J124" s="100"/>
    </row>
    <row r="125" spans="6:10" ht="12.75">
      <c r="F125" s="100"/>
      <c r="G125" s="100"/>
      <c r="H125" s="100"/>
      <c r="I125" s="100"/>
      <c r="J125" s="100"/>
    </row>
    <row r="126" spans="6:10" ht="12.75">
      <c r="F126" s="100"/>
      <c r="G126" s="100"/>
      <c r="H126" s="100"/>
      <c r="I126" s="100"/>
      <c r="J126" s="100"/>
    </row>
    <row r="127" spans="6:10" ht="12.75">
      <c r="F127" s="100"/>
      <c r="G127" s="100"/>
      <c r="H127" s="100"/>
      <c r="I127" s="100"/>
      <c r="J127" s="100"/>
    </row>
    <row r="128" spans="6:10" ht="12.75">
      <c r="F128" s="100"/>
      <c r="G128" s="100"/>
      <c r="H128" s="100"/>
      <c r="I128" s="100"/>
      <c r="J128" s="100"/>
    </row>
    <row r="129" spans="6:10" ht="12.75">
      <c r="F129" s="100"/>
      <c r="G129" s="100"/>
      <c r="H129" s="100"/>
      <c r="I129" s="100"/>
      <c r="J129" s="100"/>
    </row>
    <row r="130" spans="6:10" ht="12.75">
      <c r="F130" s="100"/>
      <c r="G130" s="100"/>
      <c r="H130" s="100"/>
      <c r="I130" s="100"/>
      <c r="J130" s="100"/>
    </row>
    <row r="131" spans="6:10" ht="12.75">
      <c r="F131" s="100"/>
      <c r="G131" s="100"/>
      <c r="H131" s="100"/>
      <c r="I131" s="100"/>
      <c r="J131" s="100"/>
    </row>
    <row r="132" spans="6:10" ht="12.75">
      <c r="F132" s="100"/>
      <c r="G132" s="100"/>
      <c r="H132" s="100"/>
      <c r="I132" s="100"/>
      <c r="J132" s="100"/>
    </row>
    <row r="133" spans="6:10" ht="12.75">
      <c r="F133" s="100"/>
      <c r="G133" s="100"/>
      <c r="H133" s="100"/>
      <c r="I133" s="100"/>
      <c r="J133" s="100"/>
    </row>
    <row r="134" spans="6:10" ht="12.75">
      <c r="F134" s="100"/>
      <c r="G134" s="100"/>
      <c r="H134" s="100"/>
      <c r="I134" s="100"/>
      <c r="J134" s="100"/>
    </row>
    <row r="135" spans="6:10" ht="12.75">
      <c r="F135" s="100"/>
      <c r="G135" s="100"/>
      <c r="H135" s="100"/>
      <c r="I135" s="100"/>
      <c r="J135" s="100"/>
    </row>
    <row r="136" spans="6:10" ht="12.75">
      <c r="F136" s="100"/>
      <c r="G136" s="100"/>
      <c r="H136" s="100"/>
      <c r="I136" s="100"/>
      <c r="J136" s="100"/>
    </row>
    <row r="137" spans="6:10" ht="12.75">
      <c r="F137" s="100"/>
      <c r="G137" s="100"/>
      <c r="H137" s="100"/>
      <c r="I137" s="100"/>
      <c r="J137" s="100"/>
    </row>
    <row r="138" spans="6:10" ht="12.75">
      <c r="F138" s="100"/>
      <c r="G138" s="100"/>
      <c r="H138" s="100"/>
      <c r="I138" s="100"/>
      <c r="J138" s="100"/>
    </row>
    <row r="139" spans="6:10" ht="12.75">
      <c r="F139" s="100"/>
      <c r="G139" s="100"/>
      <c r="H139" s="100"/>
      <c r="I139" s="100"/>
      <c r="J139" s="100"/>
    </row>
    <row r="140" spans="6:10" ht="12.75">
      <c r="F140" s="100"/>
      <c r="G140" s="100"/>
      <c r="H140" s="100"/>
      <c r="I140" s="100"/>
      <c r="J140" s="100"/>
    </row>
    <row r="141" spans="6:10" ht="12.75">
      <c r="F141" s="100"/>
      <c r="G141" s="100"/>
      <c r="H141" s="100"/>
      <c r="I141" s="100"/>
      <c r="J141" s="100"/>
    </row>
    <row r="142" spans="6:10" ht="12.75">
      <c r="F142" s="100"/>
      <c r="G142" s="100"/>
      <c r="H142" s="100"/>
      <c r="I142" s="100"/>
      <c r="J142" s="100"/>
    </row>
    <row r="143" spans="6:10" ht="12.75">
      <c r="F143" s="100"/>
      <c r="G143" s="100"/>
      <c r="H143" s="100"/>
      <c r="I143" s="100"/>
      <c r="J143" s="100"/>
    </row>
    <row r="144" spans="6:10" ht="12.75">
      <c r="F144" s="100"/>
      <c r="G144" s="100"/>
      <c r="H144" s="100"/>
      <c r="I144" s="100"/>
      <c r="J144" s="100"/>
    </row>
    <row r="145" spans="6:10" ht="12.75">
      <c r="F145" s="100"/>
      <c r="G145" s="100"/>
      <c r="H145" s="100"/>
      <c r="I145" s="100"/>
      <c r="J145" s="100"/>
    </row>
    <row r="146" spans="6:10" ht="12.75">
      <c r="F146" s="100"/>
      <c r="G146" s="100"/>
      <c r="H146" s="100"/>
      <c r="I146" s="100"/>
      <c r="J146" s="100"/>
    </row>
    <row r="147" spans="6:10" ht="12.75">
      <c r="F147" s="100"/>
      <c r="G147" s="100"/>
      <c r="H147" s="100"/>
      <c r="I147" s="100"/>
      <c r="J147" s="100"/>
    </row>
    <row r="148" spans="6:10" ht="12.75">
      <c r="F148" s="100"/>
      <c r="G148" s="100"/>
      <c r="H148" s="100"/>
      <c r="I148" s="100"/>
      <c r="J148" s="100"/>
    </row>
    <row r="149" spans="6:10" ht="12.75">
      <c r="F149" s="100"/>
      <c r="G149" s="100"/>
      <c r="H149" s="100"/>
      <c r="I149" s="100"/>
      <c r="J149" s="100"/>
    </row>
    <row r="150" spans="6:10" ht="12.75">
      <c r="F150" s="100"/>
      <c r="G150" s="100"/>
      <c r="H150" s="100"/>
      <c r="I150" s="100"/>
      <c r="J150" s="100"/>
    </row>
    <row r="151" spans="6:10" ht="12.75">
      <c r="F151" s="100"/>
      <c r="G151" s="100"/>
      <c r="H151" s="100"/>
      <c r="I151" s="100"/>
      <c r="J151" s="100"/>
    </row>
    <row r="152" spans="6:10" ht="12.75">
      <c r="F152" s="100"/>
      <c r="G152" s="100"/>
      <c r="H152" s="100"/>
      <c r="I152" s="100"/>
      <c r="J152" s="100"/>
    </row>
    <row r="153" spans="6:10" ht="12.75">
      <c r="F153" s="100"/>
      <c r="G153" s="100"/>
      <c r="H153" s="100"/>
      <c r="I153" s="100"/>
      <c r="J153" s="100"/>
    </row>
    <row r="154" spans="6:10" ht="12.75">
      <c r="F154" s="100"/>
      <c r="G154" s="100"/>
      <c r="H154" s="100"/>
      <c r="I154" s="100"/>
      <c r="J154" s="100"/>
    </row>
    <row r="155" spans="6:10" ht="12.75">
      <c r="F155" s="100"/>
      <c r="G155" s="100"/>
      <c r="H155" s="100"/>
      <c r="I155" s="100"/>
      <c r="J155" s="100"/>
    </row>
    <row r="156" spans="6:10" ht="12.75">
      <c r="F156" s="100"/>
      <c r="G156" s="100"/>
      <c r="H156" s="100"/>
      <c r="I156" s="100"/>
      <c r="J156" s="100"/>
    </row>
    <row r="157" spans="6:10" ht="12.75">
      <c r="F157" s="100"/>
      <c r="G157" s="100"/>
      <c r="H157" s="100"/>
      <c r="I157" s="100"/>
      <c r="J157" s="100"/>
    </row>
    <row r="158" spans="6:10" ht="12.75">
      <c r="F158" s="100"/>
      <c r="G158" s="100"/>
      <c r="H158" s="100"/>
      <c r="I158" s="100"/>
      <c r="J158" s="100"/>
    </row>
    <row r="159" spans="6:10" ht="12.75">
      <c r="F159" s="100"/>
      <c r="G159" s="100"/>
      <c r="H159" s="100"/>
      <c r="I159" s="100"/>
      <c r="J159" s="100"/>
    </row>
    <row r="160" spans="6:10" ht="12.75">
      <c r="F160" s="100"/>
      <c r="G160" s="100"/>
      <c r="H160" s="100"/>
      <c r="I160" s="100"/>
      <c r="J160" s="100"/>
    </row>
    <row r="161" spans="6:10" ht="12.75">
      <c r="F161" s="100"/>
      <c r="G161" s="100"/>
      <c r="H161" s="100"/>
      <c r="I161" s="100"/>
      <c r="J161" s="100"/>
    </row>
    <row r="162" spans="6:10" ht="12.75">
      <c r="F162" s="100"/>
      <c r="G162" s="100"/>
      <c r="H162" s="100"/>
      <c r="I162" s="100"/>
      <c r="J162" s="100"/>
    </row>
    <row r="163" spans="6:10" ht="12.75">
      <c r="F163" s="100"/>
      <c r="G163" s="100"/>
      <c r="H163" s="100"/>
      <c r="I163" s="100"/>
      <c r="J163" s="100"/>
    </row>
    <row r="164" spans="6:10" ht="12.75">
      <c r="F164" s="100"/>
      <c r="G164" s="100"/>
      <c r="H164" s="100"/>
      <c r="I164" s="100"/>
      <c r="J164" s="100"/>
    </row>
    <row r="165" spans="6:10" ht="12.75">
      <c r="F165" s="100"/>
      <c r="G165" s="100"/>
      <c r="H165" s="100"/>
      <c r="I165" s="100"/>
      <c r="J165" s="100"/>
    </row>
    <row r="166" spans="6:10" ht="12.75">
      <c r="F166" s="100"/>
      <c r="G166" s="100"/>
      <c r="H166" s="100"/>
      <c r="I166" s="100"/>
      <c r="J166" s="100"/>
    </row>
    <row r="167" spans="6:10" ht="12.75">
      <c r="F167" s="100"/>
      <c r="G167" s="100"/>
      <c r="H167" s="100"/>
      <c r="I167" s="100"/>
      <c r="J167" s="100"/>
    </row>
    <row r="168" spans="6:10" ht="12.75">
      <c r="F168" s="100"/>
      <c r="G168" s="100"/>
      <c r="H168" s="100"/>
      <c r="I168" s="100"/>
      <c r="J168" s="100"/>
    </row>
    <row r="169" spans="6:10" ht="12.75">
      <c r="F169" s="100"/>
      <c r="G169" s="100"/>
      <c r="H169" s="100"/>
      <c r="I169" s="100"/>
      <c r="J169" s="100"/>
    </row>
    <row r="170" spans="6:10" ht="12.75">
      <c r="F170" s="100"/>
      <c r="G170" s="100"/>
      <c r="H170" s="100"/>
      <c r="I170" s="100"/>
      <c r="J170" s="100"/>
    </row>
    <row r="171" spans="6:10" ht="12.75">
      <c r="F171" s="100"/>
      <c r="G171" s="100"/>
      <c r="H171" s="100"/>
      <c r="I171" s="100"/>
      <c r="J171" s="100"/>
    </row>
    <row r="172" spans="6:10" ht="12.75">
      <c r="F172" s="100"/>
      <c r="G172" s="100"/>
      <c r="H172" s="100"/>
      <c r="I172" s="100"/>
      <c r="J172" s="100"/>
    </row>
    <row r="173" spans="6:10" ht="12.75">
      <c r="F173" s="100"/>
      <c r="G173" s="100"/>
      <c r="H173" s="100"/>
      <c r="I173" s="100"/>
      <c r="J173" s="100"/>
    </row>
    <row r="174" spans="6:10" ht="12.75">
      <c r="F174" s="100"/>
      <c r="G174" s="100"/>
      <c r="H174" s="100"/>
      <c r="I174" s="100"/>
      <c r="J174" s="100"/>
    </row>
    <row r="175" spans="6:10" ht="12.75">
      <c r="F175" s="100"/>
      <c r="G175" s="100"/>
      <c r="H175" s="100"/>
      <c r="I175" s="100"/>
      <c r="J175" s="100"/>
    </row>
    <row r="176" spans="6:10" ht="12.75">
      <c r="F176" s="100"/>
      <c r="G176" s="100"/>
      <c r="H176" s="100"/>
      <c r="I176" s="100"/>
      <c r="J176" s="100"/>
    </row>
    <row r="177" spans="6:10" ht="12.75">
      <c r="F177" s="100"/>
      <c r="G177" s="100"/>
      <c r="H177" s="100"/>
      <c r="I177" s="100"/>
      <c r="J177" s="100"/>
    </row>
    <row r="178" spans="6:10" ht="12.75">
      <c r="F178" s="100"/>
      <c r="G178" s="100"/>
      <c r="H178" s="100"/>
      <c r="I178" s="100"/>
      <c r="J178" s="100"/>
    </row>
    <row r="179" spans="6:10" ht="12.75">
      <c r="F179" s="100"/>
      <c r="G179" s="100"/>
      <c r="H179" s="100"/>
      <c r="I179" s="100"/>
      <c r="J179" s="100"/>
    </row>
    <row r="180" spans="6:10" ht="12.75">
      <c r="F180" s="100"/>
      <c r="G180" s="100"/>
      <c r="H180" s="100"/>
      <c r="I180" s="100"/>
      <c r="J180" s="100"/>
    </row>
    <row r="181" spans="6:10" ht="12.75">
      <c r="F181" s="100"/>
      <c r="G181" s="100"/>
      <c r="H181" s="100"/>
      <c r="I181" s="100"/>
      <c r="J181" s="100"/>
    </row>
    <row r="182" spans="6:10" ht="12.75">
      <c r="F182" s="100"/>
      <c r="G182" s="100"/>
      <c r="H182" s="100"/>
      <c r="I182" s="100"/>
      <c r="J182" s="100"/>
    </row>
    <row r="183" spans="6:10" ht="12.75">
      <c r="F183" s="100"/>
      <c r="G183" s="100"/>
      <c r="H183" s="100"/>
      <c r="I183" s="100"/>
      <c r="J183" s="100"/>
    </row>
    <row r="184" spans="6:10" ht="12.75">
      <c r="F184" s="100"/>
      <c r="G184" s="100"/>
      <c r="H184" s="100"/>
      <c r="I184" s="100"/>
      <c r="J184" s="100"/>
    </row>
    <row r="185" spans="6:10" ht="12.75">
      <c r="F185" s="100"/>
      <c r="G185" s="100"/>
      <c r="H185" s="100"/>
      <c r="I185" s="100"/>
      <c r="J185" s="100"/>
    </row>
    <row r="186" spans="6:10" ht="12.75">
      <c r="F186" s="100"/>
      <c r="G186" s="100"/>
      <c r="H186" s="100"/>
      <c r="I186" s="100"/>
      <c r="J186" s="100"/>
    </row>
    <row r="187" spans="6:10" ht="12.75">
      <c r="F187" s="100"/>
      <c r="G187" s="100"/>
      <c r="H187" s="100"/>
      <c r="I187" s="100"/>
      <c r="J187" s="100"/>
    </row>
    <row r="188" spans="6:10" ht="12.75">
      <c r="F188" s="100"/>
      <c r="G188" s="100"/>
      <c r="H188" s="100"/>
      <c r="I188" s="100"/>
      <c r="J188" s="100"/>
    </row>
    <row r="189" spans="6:10" ht="12.75">
      <c r="F189" s="100"/>
      <c r="G189" s="100"/>
      <c r="H189" s="100"/>
      <c r="I189" s="100"/>
      <c r="J189" s="100"/>
    </row>
    <row r="190" spans="6:10" ht="12.75">
      <c r="F190" s="100"/>
      <c r="G190" s="100"/>
      <c r="H190" s="100"/>
      <c r="I190" s="100"/>
      <c r="J190" s="100"/>
    </row>
    <row r="191" spans="6:10" ht="12.75">
      <c r="F191" s="100"/>
      <c r="G191" s="100"/>
      <c r="H191" s="100"/>
      <c r="I191" s="100"/>
      <c r="J191" s="100"/>
    </row>
    <row r="192" spans="6:10" ht="12.75">
      <c r="F192" s="100"/>
      <c r="G192" s="100"/>
      <c r="H192" s="100"/>
      <c r="I192" s="100"/>
      <c r="J192" s="100"/>
    </row>
    <row r="193" spans="6:10" ht="12.75">
      <c r="F193" s="100"/>
      <c r="G193" s="100"/>
      <c r="H193" s="100"/>
      <c r="I193" s="100"/>
      <c r="J193" s="100"/>
    </row>
    <row r="194" spans="6:10" ht="12.75">
      <c r="F194" s="100"/>
      <c r="G194" s="100"/>
      <c r="H194" s="100"/>
      <c r="I194" s="100"/>
      <c r="J194" s="100"/>
    </row>
    <row r="195" spans="6:10" ht="12.75">
      <c r="F195" s="100"/>
      <c r="G195" s="100"/>
      <c r="H195" s="100"/>
      <c r="I195" s="100"/>
      <c r="J195" s="100"/>
    </row>
    <row r="196" spans="6:10" ht="12.75">
      <c r="F196" s="100"/>
      <c r="G196" s="100"/>
      <c r="H196" s="100"/>
      <c r="I196" s="100"/>
      <c r="J196" s="100"/>
    </row>
    <row r="197" spans="6:10" ht="12.75">
      <c r="F197" s="100"/>
      <c r="G197" s="100"/>
      <c r="H197" s="100"/>
      <c r="I197" s="100"/>
      <c r="J197" s="100"/>
    </row>
    <row r="198" spans="6:10" ht="12.75">
      <c r="F198" s="100"/>
      <c r="G198" s="100"/>
      <c r="H198" s="100"/>
      <c r="I198" s="100"/>
      <c r="J198" s="100"/>
    </row>
    <row r="199" spans="6:10" ht="12.75">
      <c r="F199" s="100"/>
      <c r="G199" s="100"/>
      <c r="H199" s="100"/>
      <c r="I199" s="100"/>
      <c r="J199" s="100"/>
    </row>
    <row r="200" spans="6:10" ht="12.75">
      <c r="F200" s="100"/>
      <c r="G200" s="100"/>
      <c r="H200" s="100"/>
      <c r="I200" s="100"/>
      <c r="J200" s="100"/>
    </row>
    <row r="201" spans="6:10" ht="12.75">
      <c r="F201" s="100"/>
      <c r="G201" s="100"/>
      <c r="H201" s="100"/>
      <c r="I201" s="100"/>
      <c r="J201" s="100"/>
    </row>
    <row r="202" spans="6:10" ht="12.75">
      <c r="F202" s="100"/>
      <c r="G202" s="100"/>
      <c r="H202" s="100"/>
      <c r="I202" s="100"/>
      <c r="J202" s="100"/>
    </row>
    <row r="203" spans="6:10" ht="12.75">
      <c r="F203" s="100"/>
      <c r="G203" s="100"/>
      <c r="H203" s="100"/>
      <c r="I203" s="100"/>
      <c r="J203" s="100"/>
    </row>
    <row r="204" spans="6:10" ht="12.75">
      <c r="F204" s="100"/>
      <c r="G204" s="100"/>
      <c r="H204" s="100"/>
      <c r="I204" s="100"/>
      <c r="J204" s="100"/>
    </row>
    <row r="205" spans="6:10" ht="12.75">
      <c r="F205" s="100"/>
      <c r="G205" s="100"/>
      <c r="H205" s="100"/>
      <c r="I205" s="100"/>
      <c r="J205" s="100"/>
    </row>
    <row r="206" spans="6:10" ht="12.75">
      <c r="F206" s="100"/>
      <c r="G206" s="100"/>
      <c r="H206" s="100"/>
      <c r="I206" s="100"/>
      <c r="J206" s="100"/>
    </row>
    <row r="207" spans="6:10" ht="12.75">
      <c r="F207" s="100"/>
      <c r="G207" s="100"/>
      <c r="H207" s="100"/>
      <c r="I207" s="100"/>
      <c r="J207" s="100"/>
    </row>
    <row r="208" spans="6:10" ht="12.75">
      <c r="F208" s="100"/>
      <c r="G208" s="100"/>
      <c r="H208" s="100"/>
      <c r="I208" s="100"/>
      <c r="J208" s="100"/>
    </row>
    <row r="209" spans="6:10" ht="12.75">
      <c r="F209" s="100"/>
      <c r="G209" s="100"/>
      <c r="H209" s="100"/>
      <c r="I209" s="100"/>
      <c r="J209" s="100"/>
    </row>
    <row r="210" spans="6:10" ht="12.75">
      <c r="F210" s="100"/>
      <c r="G210" s="100"/>
      <c r="H210" s="100"/>
      <c r="I210" s="100"/>
      <c r="J210" s="100"/>
    </row>
    <row r="211" spans="6:10" ht="12.75">
      <c r="F211" s="100"/>
      <c r="G211" s="100"/>
      <c r="H211" s="100"/>
      <c r="I211" s="100"/>
      <c r="J211" s="100"/>
    </row>
    <row r="212" spans="6:10" ht="12.75">
      <c r="F212" s="100"/>
      <c r="G212" s="100"/>
      <c r="H212" s="100"/>
      <c r="I212" s="100"/>
      <c r="J212" s="100"/>
    </row>
    <row r="213" spans="6:10" ht="12.75">
      <c r="F213" s="100"/>
      <c r="G213" s="100"/>
      <c r="H213" s="100"/>
      <c r="I213" s="100"/>
      <c r="J213" s="100"/>
    </row>
    <row r="214" spans="6:10" ht="12.75">
      <c r="F214" s="100"/>
      <c r="G214" s="100"/>
      <c r="H214" s="100"/>
      <c r="I214" s="100"/>
      <c r="J214" s="100"/>
    </row>
    <row r="215" spans="6:10" ht="12.75">
      <c r="F215" s="100"/>
      <c r="G215" s="100"/>
      <c r="H215" s="100"/>
      <c r="I215" s="100"/>
      <c r="J215" s="100"/>
    </row>
    <row r="216" spans="6:10" ht="12.75">
      <c r="F216" s="100"/>
      <c r="G216" s="100"/>
      <c r="H216" s="100"/>
      <c r="I216" s="100"/>
      <c r="J216" s="100"/>
    </row>
    <row r="217" spans="6:10" ht="12.75">
      <c r="F217" s="100"/>
      <c r="G217" s="100"/>
      <c r="H217" s="100"/>
      <c r="I217" s="100"/>
      <c r="J217" s="100"/>
    </row>
    <row r="218" spans="6:10" ht="12.75">
      <c r="F218" s="100"/>
      <c r="G218" s="100"/>
      <c r="H218" s="100"/>
      <c r="I218" s="100"/>
      <c r="J218" s="100"/>
    </row>
    <row r="219" spans="6:10" ht="12.75">
      <c r="F219" s="100"/>
      <c r="G219" s="100"/>
      <c r="H219" s="100"/>
      <c r="I219" s="100"/>
      <c r="J219" s="100"/>
    </row>
    <row r="220" spans="6:10" ht="12.75">
      <c r="F220" s="100"/>
      <c r="G220" s="100"/>
      <c r="H220" s="100"/>
      <c r="I220" s="100"/>
      <c r="J220" s="100"/>
    </row>
    <row r="221" spans="6:10" ht="12.75">
      <c r="F221" s="100"/>
      <c r="G221" s="100"/>
      <c r="H221" s="100"/>
      <c r="I221" s="100"/>
      <c r="J221" s="100"/>
    </row>
    <row r="222" spans="6:10" ht="12.75">
      <c r="F222" s="100"/>
      <c r="G222" s="100"/>
      <c r="H222" s="100"/>
      <c r="I222" s="100"/>
      <c r="J222" s="100"/>
    </row>
    <row r="223" spans="6:10" ht="12.75">
      <c r="F223" s="100"/>
      <c r="G223" s="100"/>
      <c r="H223" s="100"/>
      <c r="I223" s="100"/>
      <c r="J223" s="100"/>
    </row>
    <row r="224" spans="6:10" ht="12.75">
      <c r="F224" s="100"/>
      <c r="G224" s="100"/>
      <c r="H224" s="100"/>
      <c r="I224" s="100"/>
      <c r="J224" s="100"/>
    </row>
    <row r="225" spans="6:10" ht="12.75">
      <c r="F225" s="100"/>
      <c r="G225" s="100"/>
      <c r="H225" s="100"/>
      <c r="I225" s="100"/>
      <c r="J225" s="100"/>
    </row>
    <row r="226" spans="6:10" ht="12.75">
      <c r="F226" s="100"/>
      <c r="G226" s="100"/>
      <c r="H226" s="100"/>
      <c r="I226" s="100"/>
      <c r="J226" s="100"/>
    </row>
    <row r="227" spans="6:10" ht="12.75">
      <c r="F227" s="100"/>
      <c r="G227" s="100"/>
      <c r="H227" s="100"/>
      <c r="I227" s="100"/>
      <c r="J227" s="100"/>
    </row>
    <row r="228" spans="6:10" ht="12.75">
      <c r="F228" s="100"/>
      <c r="G228" s="100"/>
      <c r="H228" s="100"/>
      <c r="I228" s="100"/>
      <c r="J228" s="100"/>
    </row>
    <row r="229" spans="6:10" ht="12.75">
      <c r="F229" s="100"/>
      <c r="G229" s="100"/>
      <c r="H229" s="100"/>
      <c r="I229" s="100"/>
      <c r="J229" s="100"/>
    </row>
    <row r="230" spans="6:10" ht="12.75">
      <c r="F230" s="100"/>
      <c r="G230" s="100"/>
      <c r="H230" s="100"/>
      <c r="I230" s="100"/>
      <c r="J230" s="100"/>
    </row>
    <row r="231" spans="6:10" ht="12.75">
      <c r="F231" s="100"/>
      <c r="G231" s="100"/>
      <c r="H231" s="100"/>
      <c r="I231" s="100"/>
      <c r="J231" s="100"/>
    </row>
    <row r="232" spans="6:10" ht="12.75">
      <c r="F232" s="100"/>
      <c r="G232" s="100"/>
      <c r="H232" s="100"/>
      <c r="I232" s="100"/>
      <c r="J232" s="100"/>
    </row>
    <row r="233" spans="6:10" ht="12.75">
      <c r="F233" s="100"/>
      <c r="G233" s="100"/>
      <c r="H233" s="100"/>
      <c r="I233" s="100"/>
      <c r="J233" s="100"/>
    </row>
    <row r="234" spans="6:10" ht="12.75">
      <c r="F234" s="100"/>
      <c r="G234" s="100"/>
      <c r="H234" s="100"/>
      <c r="I234" s="100"/>
      <c r="J234" s="100"/>
    </row>
    <row r="235" spans="6:10" ht="12.75">
      <c r="F235" s="100"/>
      <c r="G235" s="100"/>
      <c r="H235" s="100"/>
      <c r="I235" s="100"/>
      <c r="J235" s="100"/>
    </row>
    <row r="236" spans="6:10" ht="12.75">
      <c r="F236" s="100"/>
      <c r="G236" s="100"/>
      <c r="H236" s="100"/>
      <c r="I236" s="100"/>
      <c r="J236" s="100"/>
    </row>
    <row r="237" spans="6:10" ht="12.75">
      <c r="F237" s="100"/>
      <c r="G237" s="100"/>
      <c r="H237" s="100"/>
      <c r="I237" s="100"/>
      <c r="J237" s="100"/>
    </row>
    <row r="238" spans="6:10" ht="12.75">
      <c r="F238" s="100"/>
      <c r="G238" s="100"/>
      <c r="H238" s="100"/>
      <c r="I238" s="100"/>
      <c r="J238" s="100"/>
    </row>
    <row r="239" spans="6:10" ht="12.75">
      <c r="F239" s="100"/>
      <c r="G239" s="100"/>
      <c r="H239" s="100"/>
      <c r="I239" s="100"/>
      <c r="J239" s="100"/>
    </row>
    <row r="240" spans="6:10" ht="12.75">
      <c r="F240" s="100"/>
      <c r="G240" s="100"/>
      <c r="H240" s="100"/>
      <c r="I240" s="100"/>
      <c r="J240" s="100"/>
    </row>
    <row r="241" spans="6:10" ht="12.75">
      <c r="F241" s="100"/>
      <c r="G241" s="100"/>
      <c r="H241" s="100"/>
      <c r="I241" s="100"/>
      <c r="J241" s="100"/>
    </row>
    <row r="242" spans="6:10" ht="12.75">
      <c r="F242" s="100"/>
      <c r="G242" s="100"/>
      <c r="H242" s="100"/>
      <c r="I242" s="100"/>
      <c r="J242" s="100"/>
    </row>
    <row r="243" spans="6:10" ht="12.75">
      <c r="F243" s="100"/>
      <c r="G243" s="100"/>
      <c r="H243" s="100"/>
      <c r="I243" s="100"/>
      <c r="J243" s="100"/>
    </row>
    <row r="244" spans="6:10" ht="12.75">
      <c r="F244" s="100"/>
      <c r="G244" s="100"/>
      <c r="H244" s="100"/>
      <c r="I244" s="100"/>
      <c r="J244" s="100"/>
    </row>
    <row r="245" spans="6:10" ht="12.75">
      <c r="F245" s="100"/>
      <c r="G245" s="100"/>
      <c r="H245" s="100"/>
      <c r="I245" s="100"/>
      <c r="J245" s="100"/>
    </row>
    <row r="246" spans="6:10" ht="12.75">
      <c r="F246" s="100"/>
      <c r="G246" s="100"/>
      <c r="H246" s="100"/>
      <c r="I246" s="100"/>
      <c r="J246" s="100"/>
    </row>
    <row r="247" spans="6:10" ht="12.75">
      <c r="F247" s="100"/>
      <c r="G247" s="100"/>
      <c r="H247" s="100"/>
      <c r="I247" s="100"/>
      <c r="J247" s="100"/>
    </row>
    <row r="248" spans="6:10" ht="12.75">
      <c r="F248" s="100"/>
      <c r="G248" s="100"/>
      <c r="H248" s="100"/>
      <c r="I248" s="100"/>
      <c r="J248" s="100"/>
    </row>
    <row r="249" spans="6:10" ht="12.75">
      <c r="F249" s="100"/>
      <c r="G249" s="100"/>
      <c r="H249" s="100"/>
      <c r="I249" s="100"/>
      <c r="J249" s="100"/>
    </row>
    <row r="250" spans="6:10" ht="12.75">
      <c r="F250" s="100"/>
      <c r="G250" s="100"/>
      <c r="H250" s="100"/>
      <c r="I250" s="100"/>
      <c r="J250" s="100"/>
    </row>
    <row r="251" spans="6:10" ht="12.75">
      <c r="F251" s="100"/>
      <c r="G251" s="100"/>
      <c r="H251" s="100"/>
      <c r="I251" s="100"/>
      <c r="J251" s="100"/>
    </row>
    <row r="252" spans="6:10" ht="12.75">
      <c r="F252" s="100"/>
      <c r="G252" s="100"/>
      <c r="H252" s="100"/>
      <c r="I252" s="100"/>
      <c r="J252" s="100"/>
    </row>
    <row r="253" spans="6:10" ht="12.75">
      <c r="F253" s="100"/>
      <c r="G253" s="100"/>
      <c r="H253" s="100"/>
      <c r="I253" s="100"/>
      <c r="J253" s="100"/>
    </row>
    <row r="254" spans="6:10" ht="12.75">
      <c r="F254" s="100"/>
      <c r="G254" s="100"/>
      <c r="H254" s="100"/>
      <c r="I254" s="100"/>
      <c r="J254" s="100"/>
    </row>
    <row r="255" spans="6:10" ht="12.75">
      <c r="F255" s="100"/>
      <c r="G255" s="100"/>
      <c r="H255" s="100"/>
      <c r="I255" s="100"/>
      <c r="J255" s="100"/>
    </row>
    <row r="256" spans="6:10" ht="12.75">
      <c r="F256" s="100"/>
      <c r="G256" s="100"/>
      <c r="H256" s="100"/>
      <c r="I256" s="100"/>
      <c r="J256" s="100"/>
    </row>
    <row r="257" spans="6:10" ht="12.75">
      <c r="F257" s="100"/>
      <c r="G257" s="100"/>
      <c r="H257" s="100"/>
      <c r="I257" s="100"/>
      <c r="J257" s="100"/>
    </row>
    <row r="258" spans="6:10" ht="12.75">
      <c r="F258" s="100"/>
      <c r="G258" s="100"/>
      <c r="H258" s="100"/>
      <c r="I258" s="100"/>
      <c r="J258" s="100"/>
    </row>
    <row r="259" spans="6:10" ht="12.75">
      <c r="F259" s="100"/>
      <c r="G259" s="100"/>
      <c r="H259" s="100"/>
      <c r="I259" s="100"/>
      <c r="J259" s="100"/>
    </row>
    <row r="260" spans="6:10" ht="12.75">
      <c r="F260" s="100"/>
      <c r="G260" s="100"/>
      <c r="H260" s="100"/>
      <c r="I260" s="100"/>
      <c r="J260" s="100"/>
    </row>
    <row r="261" spans="6:10" ht="12.75">
      <c r="F261" s="100"/>
      <c r="G261" s="100"/>
      <c r="H261" s="100"/>
      <c r="I261" s="100"/>
      <c r="J261" s="100"/>
    </row>
    <row r="262" spans="6:10" ht="12.75">
      <c r="F262" s="100"/>
      <c r="G262" s="100"/>
      <c r="H262" s="100"/>
      <c r="I262" s="100"/>
      <c r="J262" s="100"/>
    </row>
    <row r="263" spans="6:10" ht="12.75">
      <c r="F263" s="100"/>
      <c r="G263" s="100"/>
      <c r="H263" s="100"/>
      <c r="I263" s="100"/>
      <c r="J263" s="100"/>
    </row>
    <row r="264" spans="6:10" ht="12.75">
      <c r="F264" s="100"/>
      <c r="G264" s="100"/>
      <c r="H264" s="100"/>
      <c r="I264" s="100"/>
      <c r="J264" s="100"/>
    </row>
    <row r="265" spans="6:10" ht="12.75">
      <c r="F265" s="100"/>
      <c r="G265" s="100"/>
      <c r="H265" s="100"/>
      <c r="I265" s="100"/>
      <c r="J265" s="100"/>
    </row>
    <row r="266" spans="6:10" ht="12.75">
      <c r="F266" s="100"/>
      <c r="G266" s="100"/>
      <c r="H266" s="100"/>
      <c r="I266" s="100"/>
      <c r="J266" s="100"/>
    </row>
    <row r="267" spans="6:10" ht="12.75">
      <c r="F267" s="100"/>
      <c r="G267" s="100"/>
      <c r="H267" s="100"/>
      <c r="I267" s="100"/>
      <c r="J267" s="100"/>
    </row>
    <row r="268" spans="6:10" ht="12.75">
      <c r="F268" s="100"/>
      <c r="G268" s="100"/>
      <c r="H268" s="100"/>
      <c r="I268" s="100"/>
      <c r="J268" s="100"/>
    </row>
    <row r="269" spans="6:10" ht="12.75">
      <c r="F269" s="100"/>
      <c r="G269" s="100"/>
      <c r="H269" s="100"/>
      <c r="I269" s="100"/>
      <c r="J269" s="100"/>
    </row>
    <row r="270" spans="6:10" ht="12.75">
      <c r="F270" s="100"/>
      <c r="G270" s="100"/>
      <c r="H270" s="100"/>
      <c r="I270" s="100"/>
      <c r="J270" s="100"/>
    </row>
    <row r="271" spans="6:10" ht="12.75">
      <c r="F271" s="100"/>
      <c r="G271" s="100"/>
      <c r="H271" s="100"/>
      <c r="I271" s="100"/>
      <c r="J271" s="100"/>
    </row>
    <row r="272" spans="6:10" ht="12.75">
      <c r="F272" s="100"/>
      <c r="G272" s="100"/>
      <c r="H272" s="100"/>
      <c r="I272" s="100"/>
      <c r="J272" s="100"/>
    </row>
    <row r="273" spans="6:10" ht="12.75">
      <c r="F273" s="100"/>
      <c r="G273" s="100"/>
      <c r="H273" s="100"/>
      <c r="I273" s="100"/>
      <c r="J273" s="100"/>
    </row>
    <row r="274" spans="6:10" ht="12.75">
      <c r="F274" s="100"/>
      <c r="G274" s="100"/>
      <c r="H274" s="100"/>
      <c r="I274" s="100"/>
      <c r="J274" s="100"/>
    </row>
    <row r="275" spans="6:10" ht="12.75">
      <c r="F275" s="100"/>
      <c r="G275" s="100"/>
      <c r="H275" s="100"/>
      <c r="I275" s="100"/>
      <c r="J275" s="100"/>
    </row>
    <row r="276" spans="6:10" ht="12.75">
      <c r="F276" s="100"/>
      <c r="G276" s="100"/>
      <c r="H276" s="100"/>
      <c r="I276" s="100"/>
      <c r="J276" s="100"/>
    </row>
    <row r="277" spans="6:10" ht="12.75">
      <c r="F277" s="100"/>
      <c r="G277" s="100"/>
      <c r="H277" s="100"/>
      <c r="I277" s="100"/>
      <c r="J277" s="100"/>
    </row>
    <row r="278" spans="6:10" ht="12.75">
      <c r="F278" s="100"/>
      <c r="G278" s="100"/>
      <c r="H278" s="100"/>
      <c r="I278" s="100"/>
      <c r="J278" s="100"/>
    </row>
    <row r="279" spans="6:10" ht="12.75">
      <c r="F279" s="100"/>
      <c r="G279" s="100"/>
      <c r="H279" s="100"/>
      <c r="I279" s="100"/>
      <c r="J279" s="100"/>
    </row>
    <row r="280" spans="6:10" ht="12.75">
      <c r="F280" s="100"/>
      <c r="G280" s="100"/>
      <c r="H280" s="100"/>
      <c r="I280" s="100"/>
      <c r="J280" s="100"/>
    </row>
    <row r="281" spans="6:10" ht="12.75">
      <c r="F281" s="100"/>
      <c r="G281" s="100"/>
      <c r="H281" s="100"/>
      <c r="I281" s="100"/>
      <c r="J281" s="100"/>
    </row>
    <row r="282" spans="6:10" ht="12.75">
      <c r="F282" s="100"/>
      <c r="G282" s="100"/>
      <c r="H282" s="100"/>
      <c r="I282" s="100"/>
      <c r="J282" s="100"/>
    </row>
    <row r="283" spans="6:10" ht="12.75">
      <c r="F283" s="100"/>
      <c r="G283" s="100"/>
      <c r="H283" s="100"/>
      <c r="I283" s="100"/>
      <c r="J283" s="100"/>
    </row>
    <row r="284" spans="6:10" ht="12.75">
      <c r="F284" s="100"/>
      <c r="G284" s="100"/>
      <c r="H284" s="100"/>
      <c r="I284" s="100"/>
      <c r="J284" s="100"/>
    </row>
    <row r="285" spans="6:10" ht="12.75">
      <c r="F285" s="100"/>
      <c r="G285" s="100"/>
      <c r="H285" s="100"/>
      <c r="I285" s="100"/>
      <c r="J285" s="100"/>
    </row>
    <row r="286" spans="6:10" ht="12.75">
      <c r="F286" s="100"/>
      <c r="G286" s="100"/>
      <c r="H286" s="100"/>
      <c r="I286" s="100"/>
      <c r="J286" s="100"/>
    </row>
    <row r="287" spans="6:10" ht="12.75">
      <c r="F287" s="100"/>
      <c r="G287" s="100"/>
      <c r="H287" s="100"/>
      <c r="I287" s="100"/>
      <c r="J287" s="100"/>
    </row>
    <row r="288" spans="6:10" ht="12.75">
      <c r="F288" s="100"/>
      <c r="G288" s="100"/>
      <c r="H288" s="100"/>
      <c r="I288" s="100"/>
      <c r="J288" s="100"/>
    </row>
    <row r="289" spans="6:10" ht="12.75">
      <c r="F289" s="100"/>
      <c r="G289" s="100"/>
      <c r="H289" s="100"/>
      <c r="I289" s="100"/>
      <c r="J289" s="100"/>
    </row>
    <row r="290" spans="6:10" ht="12.75">
      <c r="F290" s="100"/>
      <c r="G290" s="100"/>
      <c r="H290" s="100"/>
      <c r="I290" s="100"/>
      <c r="J290" s="100"/>
    </row>
    <row r="291" spans="6:10" ht="12.75">
      <c r="F291" s="100"/>
      <c r="G291" s="100"/>
      <c r="H291" s="100"/>
      <c r="I291" s="100"/>
      <c r="J291" s="100"/>
    </row>
    <row r="292" spans="6:10" ht="12.75">
      <c r="F292" s="100"/>
      <c r="G292" s="100"/>
      <c r="H292" s="100"/>
      <c r="I292" s="100"/>
      <c r="J292" s="100"/>
    </row>
    <row r="293" spans="6:10" ht="12.75">
      <c r="F293" s="100"/>
      <c r="G293" s="100"/>
      <c r="H293" s="100"/>
      <c r="I293" s="100"/>
      <c r="J293" s="100"/>
    </row>
    <row r="294" spans="6:10" ht="12.75">
      <c r="F294" s="100"/>
      <c r="G294" s="100"/>
      <c r="H294" s="100"/>
      <c r="I294" s="100"/>
      <c r="J294" s="100"/>
    </row>
    <row r="295" spans="6:10" ht="12.75">
      <c r="F295" s="100"/>
      <c r="G295" s="100"/>
      <c r="H295" s="100"/>
      <c r="I295" s="100"/>
      <c r="J295" s="100"/>
    </row>
    <row r="296" spans="6:10" ht="12.75">
      <c r="F296" s="100"/>
      <c r="G296" s="100"/>
      <c r="H296" s="100"/>
      <c r="I296" s="100"/>
      <c r="J296" s="100"/>
    </row>
    <row r="297" spans="6:10" ht="12.75">
      <c r="F297" s="100"/>
      <c r="G297" s="100"/>
      <c r="H297" s="100"/>
      <c r="I297" s="100"/>
      <c r="J297" s="100"/>
    </row>
    <row r="298" spans="6:10" ht="12.75">
      <c r="F298" s="100"/>
      <c r="G298" s="100"/>
      <c r="H298" s="100"/>
      <c r="I298" s="100"/>
      <c r="J298" s="100"/>
    </row>
    <row r="299" spans="6:10" ht="12.75">
      <c r="F299" s="100"/>
      <c r="G299" s="100"/>
      <c r="H299" s="100"/>
      <c r="I299" s="100"/>
      <c r="J299" s="100"/>
    </row>
    <row r="300" spans="6:10" ht="12.75">
      <c r="F300" s="100"/>
      <c r="G300" s="100"/>
      <c r="H300" s="100"/>
      <c r="I300" s="100"/>
      <c r="J300" s="100"/>
    </row>
    <row r="301" spans="6:10" ht="12.75">
      <c r="F301" s="100"/>
      <c r="G301" s="100"/>
      <c r="H301" s="100"/>
      <c r="I301" s="100"/>
      <c r="J301" s="100"/>
    </row>
    <row r="302" spans="6:10" ht="12.75">
      <c r="F302" s="100"/>
      <c r="G302" s="100"/>
      <c r="H302" s="100"/>
      <c r="I302" s="100"/>
      <c r="J302" s="100"/>
    </row>
    <row r="303" spans="6:10" ht="12.75">
      <c r="F303" s="100"/>
      <c r="G303" s="100"/>
      <c r="H303" s="100"/>
      <c r="I303" s="100"/>
      <c r="J303" s="100"/>
    </row>
    <row r="304" spans="6:10" ht="12.75">
      <c r="F304" s="100"/>
      <c r="G304" s="100"/>
      <c r="H304" s="100"/>
      <c r="I304" s="100"/>
      <c r="J304" s="100"/>
    </row>
    <row r="305" spans="6:10" ht="12.75">
      <c r="F305" s="100"/>
      <c r="G305" s="100"/>
      <c r="H305" s="100"/>
      <c r="I305" s="100"/>
      <c r="J305" s="100"/>
    </row>
    <row r="306" spans="6:10" ht="12.75">
      <c r="F306" s="100"/>
      <c r="G306" s="100"/>
      <c r="H306" s="100"/>
      <c r="I306" s="100"/>
      <c r="J306" s="100"/>
    </row>
    <row r="307" spans="6:10" ht="12.75">
      <c r="F307" s="100"/>
      <c r="G307" s="100"/>
      <c r="H307" s="100"/>
      <c r="I307" s="100"/>
      <c r="J307" s="100"/>
    </row>
    <row r="308" spans="6:10" ht="12.75">
      <c r="F308" s="100"/>
      <c r="G308" s="100"/>
      <c r="H308" s="100"/>
      <c r="I308" s="100"/>
      <c r="J308" s="100"/>
    </row>
    <row r="309" spans="6:10" ht="12.75">
      <c r="F309" s="100"/>
      <c r="G309" s="100"/>
      <c r="H309" s="100"/>
      <c r="I309" s="100"/>
      <c r="J309" s="100"/>
    </row>
    <row r="310" spans="6:10" ht="12.75">
      <c r="F310" s="100"/>
      <c r="G310" s="100"/>
      <c r="H310" s="100"/>
      <c r="I310" s="100"/>
      <c r="J310" s="100"/>
    </row>
    <row r="311" spans="6:10" ht="12.75">
      <c r="F311" s="100"/>
      <c r="G311" s="100"/>
      <c r="H311" s="100"/>
      <c r="I311" s="100"/>
      <c r="J311" s="100"/>
    </row>
    <row r="312" spans="6:10" ht="12.75">
      <c r="F312" s="100"/>
      <c r="G312" s="100"/>
      <c r="H312" s="100"/>
      <c r="I312" s="100"/>
      <c r="J312" s="100"/>
    </row>
    <row r="313" spans="6:10" ht="12.75">
      <c r="F313" s="100"/>
      <c r="G313" s="100"/>
      <c r="H313" s="100"/>
      <c r="I313" s="100"/>
      <c r="J313" s="100"/>
    </row>
    <row r="314" spans="6:10" ht="12.75">
      <c r="F314" s="100"/>
      <c r="G314" s="100"/>
      <c r="H314" s="100"/>
      <c r="I314" s="100"/>
      <c r="J314" s="100"/>
    </row>
    <row r="315" spans="6:10" ht="12.75">
      <c r="F315" s="100"/>
      <c r="G315" s="100"/>
      <c r="H315" s="100"/>
      <c r="I315" s="100"/>
      <c r="J315" s="100"/>
    </row>
    <row r="316" spans="6:10" ht="12.75">
      <c r="F316" s="100"/>
      <c r="G316" s="100"/>
      <c r="H316" s="100"/>
      <c r="I316" s="100"/>
      <c r="J316" s="100"/>
    </row>
    <row r="317" spans="6:10" ht="12.75">
      <c r="F317" s="100"/>
      <c r="G317" s="100"/>
      <c r="H317" s="100"/>
      <c r="I317" s="100"/>
      <c r="J317" s="100"/>
    </row>
    <row r="318" spans="6:10" ht="12.75">
      <c r="F318" s="100"/>
      <c r="G318" s="100"/>
      <c r="H318" s="100"/>
      <c r="I318" s="100"/>
      <c r="J318" s="100"/>
    </row>
    <row r="319" spans="6:10" ht="12.75">
      <c r="F319" s="100"/>
      <c r="G319" s="100"/>
      <c r="H319" s="100"/>
      <c r="I319" s="100"/>
      <c r="J319" s="100"/>
    </row>
    <row r="320" spans="6:10" ht="12.75">
      <c r="F320" s="100"/>
      <c r="G320" s="100"/>
      <c r="H320" s="100"/>
      <c r="I320" s="100"/>
      <c r="J320" s="100"/>
    </row>
    <row r="321" spans="6:10" ht="12.75">
      <c r="F321" s="100"/>
      <c r="G321" s="100"/>
      <c r="H321" s="100"/>
      <c r="I321" s="100"/>
      <c r="J321" s="100"/>
    </row>
    <row r="322" spans="6:10" ht="12.75">
      <c r="F322" s="100"/>
      <c r="G322" s="100"/>
      <c r="H322" s="100"/>
      <c r="I322" s="100"/>
      <c r="J322" s="100"/>
    </row>
    <row r="323" spans="6:10" ht="12.75">
      <c r="F323" s="100"/>
      <c r="G323" s="100"/>
      <c r="H323" s="100"/>
      <c r="I323" s="100"/>
      <c r="J323" s="100"/>
    </row>
    <row r="324" spans="6:10" ht="12.75">
      <c r="F324" s="100"/>
      <c r="G324" s="100"/>
      <c r="H324" s="100"/>
      <c r="I324" s="100"/>
      <c r="J324" s="100"/>
    </row>
    <row r="325" spans="6:10" ht="12.75">
      <c r="F325" s="100"/>
      <c r="G325" s="100"/>
      <c r="H325" s="100"/>
      <c r="I325" s="100"/>
      <c r="J325" s="100"/>
    </row>
    <row r="326" spans="6:10" ht="12.75">
      <c r="F326" s="100"/>
      <c r="G326" s="100"/>
      <c r="H326" s="100"/>
      <c r="I326" s="100"/>
      <c r="J326" s="100"/>
    </row>
    <row r="327" spans="6:10" ht="12.75">
      <c r="F327" s="100"/>
      <c r="G327" s="100"/>
      <c r="H327" s="100"/>
      <c r="I327" s="100"/>
      <c r="J327" s="100"/>
    </row>
    <row r="328" spans="6:10" ht="12.75">
      <c r="F328" s="100"/>
      <c r="G328" s="100"/>
      <c r="H328" s="100"/>
      <c r="I328" s="100"/>
      <c r="J328" s="100"/>
    </row>
    <row r="329" spans="6:10" ht="12.75">
      <c r="F329" s="100"/>
      <c r="G329" s="100"/>
      <c r="H329" s="100"/>
      <c r="I329" s="100"/>
      <c r="J329" s="100"/>
    </row>
    <row r="330" spans="6:10" ht="12.75">
      <c r="F330" s="100"/>
      <c r="G330" s="100"/>
      <c r="H330" s="100"/>
      <c r="I330" s="100"/>
      <c r="J330" s="100"/>
    </row>
    <row r="331" spans="6:10" ht="12.75">
      <c r="F331" s="100"/>
      <c r="G331" s="100"/>
      <c r="H331" s="100"/>
      <c r="I331" s="100"/>
      <c r="J331" s="100"/>
    </row>
    <row r="332" spans="6:10" ht="12.75">
      <c r="F332" s="100"/>
      <c r="G332" s="100"/>
      <c r="H332" s="100"/>
      <c r="I332" s="100"/>
      <c r="J332" s="100"/>
    </row>
    <row r="333" spans="6:10" ht="12.75">
      <c r="F333" s="100"/>
      <c r="G333" s="100"/>
      <c r="H333" s="100"/>
      <c r="I333" s="100"/>
      <c r="J333" s="100"/>
    </row>
    <row r="334" spans="6:10" ht="12.75">
      <c r="F334" s="100"/>
      <c r="G334" s="100"/>
      <c r="H334" s="100"/>
      <c r="I334" s="100"/>
      <c r="J334" s="100"/>
    </row>
    <row r="335" spans="6:10" ht="12.75">
      <c r="F335" s="100"/>
      <c r="G335" s="100"/>
      <c r="H335" s="100"/>
      <c r="I335" s="100"/>
      <c r="J335" s="100"/>
    </row>
    <row r="336" spans="6:10" ht="12.75">
      <c r="F336" s="100"/>
      <c r="G336" s="100"/>
      <c r="H336" s="100"/>
      <c r="I336" s="100"/>
      <c r="J336" s="100"/>
    </row>
    <row r="337" spans="6:10" ht="12.75">
      <c r="F337" s="100"/>
      <c r="G337" s="100"/>
      <c r="H337" s="100"/>
      <c r="I337" s="100"/>
      <c r="J337" s="100"/>
    </row>
    <row r="338" spans="6:10" ht="12.75">
      <c r="F338" s="100"/>
      <c r="G338" s="100"/>
      <c r="H338" s="100"/>
      <c r="I338" s="100"/>
      <c r="J338" s="100"/>
    </row>
    <row r="339" spans="6:10" ht="12.75">
      <c r="F339" s="100"/>
      <c r="G339" s="100"/>
      <c r="H339" s="100"/>
      <c r="I339" s="100"/>
      <c r="J339" s="100"/>
    </row>
    <row r="340" spans="6:10" ht="12.75">
      <c r="F340" s="100"/>
      <c r="G340" s="100"/>
      <c r="H340" s="100"/>
      <c r="I340" s="100"/>
      <c r="J340" s="100"/>
    </row>
    <row r="341" spans="6:10" ht="12.75">
      <c r="F341" s="100"/>
      <c r="G341" s="100"/>
      <c r="H341" s="100"/>
      <c r="I341" s="100"/>
      <c r="J341" s="100"/>
    </row>
    <row r="342" spans="6:10" ht="12.75">
      <c r="F342" s="100"/>
      <c r="G342" s="100"/>
      <c r="H342" s="100"/>
      <c r="I342" s="100"/>
      <c r="J342" s="100"/>
    </row>
    <row r="343" spans="6:10" ht="12.75">
      <c r="F343" s="100"/>
      <c r="G343" s="100"/>
      <c r="H343" s="100"/>
      <c r="I343" s="100"/>
      <c r="J343" s="100"/>
    </row>
    <row r="344" spans="6:10" ht="12.75">
      <c r="F344" s="100"/>
      <c r="G344" s="100"/>
      <c r="H344" s="100"/>
      <c r="I344" s="100"/>
      <c r="J344" s="100"/>
    </row>
    <row r="345" spans="6:10" ht="12.75">
      <c r="F345" s="100"/>
      <c r="G345" s="100"/>
      <c r="H345" s="100"/>
      <c r="I345" s="100"/>
      <c r="J345" s="100"/>
    </row>
    <row r="346" spans="6:10" ht="12.75">
      <c r="F346" s="100"/>
      <c r="G346" s="100"/>
      <c r="H346" s="100"/>
      <c r="I346" s="100"/>
      <c r="J346" s="100"/>
    </row>
    <row r="347" spans="6:10" ht="12.75">
      <c r="F347" s="100"/>
      <c r="G347" s="100"/>
      <c r="H347" s="100"/>
      <c r="I347" s="100"/>
      <c r="J347" s="100"/>
    </row>
    <row r="348" spans="6:10" ht="12.75">
      <c r="F348" s="100"/>
      <c r="G348" s="100"/>
      <c r="H348" s="100"/>
      <c r="I348" s="100"/>
      <c r="J348" s="100"/>
    </row>
    <row r="349" spans="6:10" ht="12.75">
      <c r="F349" s="100"/>
      <c r="G349" s="100"/>
      <c r="H349" s="100"/>
      <c r="I349" s="100"/>
      <c r="J349" s="100"/>
    </row>
    <row r="350" spans="6:10" ht="12.75">
      <c r="F350" s="100"/>
      <c r="G350" s="100"/>
      <c r="H350" s="100"/>
      <c r="I350" s="100"/>
      <c r="J350" s="100"/>
    </row>
    <row r="351" spans="6:10" ht="12.75">
      <c r="F351" s="100"/>
      <c r="G351" s="100"/>
      <c r="H351" s="100"/>
      <c r="I351" s="100"/>
      <c r="J351" s="100"/>
    </row>
    <row r="352" spans="6:10" ht="12.75">
      <c r="F352" s="100"/>
      <c r="G352" s="100"/>
      <c r="H352" s="100"/>
      <c r="I352" s="100"/>
      <c r="J352" s="100"/>
    </row>
    <row r="353" spans="6:10" ht="12.75">
      <c r="F353" s="100"/>
      <c r="G353" s="100"/>
      <c r="H353" s="100"/>
      <c r="I353" s="100"/>
      <c r="J353" s="100"/>
    </row>
    <row r="354" spans="6:10" ht="12.75">
      <c r="F354" s="100"/>
      <c r="G354" s="100"/>
      <c r="H354" s="100"/>
      <c r="I354" s="100"/>
      <c r="J354" s="100"/>
    </row>
    <row r="355" spans="6:10" ht="12.75">
      <c r="F355" s="100"/>
      <c r="G355" s="100"/>
      <c r="H355" s="100"/>
      <c r="I355" s="100"/>
      <c r="J355" s="100"/>
    </row>
    <row r="356" spans="6:10" ht="12.75">
      <c r="F356" s="100"/>
      <c r="G356" s="100"/>
      <c r="H356" s="100"/>
      <c r="I356" s="100"/>
      <c r="J356" s="100"/>
    </row>
    <row r="357" spans="6:10" ht="12.75">
      <c r="F357" s="100"/>
      <c r="G357" s="100"/>
      <c r="H357" s="100"/>
      <c r="I357" s="100"/>
      <c r="J357" s="100"/>
    </row>
    <row r="358" spans="6:10" ht="12.75">
      <c r="F358" s="100"/>
      <c r="G358" s="100"/>
      <c r="H358" s="100"/>
      <c r="I358" s="100"/>
      <c r="J358" s="100"/>
    </row>
    <row r="359" spans="6:10" ht="12.75">
      <c r="F359" s="100"/>
      <c r="G359" s="100"/>
      <c r="H359" s="100"/>
      <c r="I359" s="100"/>
      <c r="J359" s="100"/>
    </row>
    <row r="360" spans="6:10" ht="12.75">
      <c r="F360" s="100"/>
      <c r="G360" s="100"/>
      <c r="H360" s="100"/>
      <c r="I360" s="100"/>
      <c r="J360" s="100"/>
    </row>
    <row r="361" spans="6:10" ht="12.75">
      <c r="F361" s="100"/>
      <c r="G361" s="100"/>
      <c r="H361" s="100"/>
      <c r="I361" s="100"/>
      <c r="J361" s="100"/>
    </row>
    <row r="362" spans="6:10" ht="12.75">
      <c r="F362" s="100"/>
      <c r="G362" s="100"/>
      <c r="H362" s="100"/>
      <c r="I362" s="100"/>
      <c r="J362" s="100"/>
    </row>
    <row r="363" spans="6:10" ht="12.75">
      <c r="F363" s="100"/>
      <c r="G363" s="100"/>
      <c r="H363" s="100"/>
      <c r="I363" s="100"/>
      <c r="J363" s="100"/>
    </row>
    <row r="364" spans="6:10" ht="12.75">
      <c r="F364" s="100"/>
      <c r="G364" s="100"/>
      <c r="H364" s="100"/>
      <c r="I364" s="100"/>
      <c r="J364" s="100"/>
    </row>
    <row r="365" spans="6:10" ht="12.75">
      <c r="F365" s="100"/>
      <c r="G365" s="100"/>
      <c r="H365" s="100"/>
      <c r="I365" s="100"/>
      <c r="J365" s="100"/>
    </row>
    <row r="366" spans="6:10" ht="12.75">
      <c r="F366" s="100"/>
      <c r="G366" s="100"/>
      <c r="H366" s="100"/>
      <c r="I366" s="100"/>
      <c r="J366" s="100"/>
    </row>
    <row r="367" spans="6:10" ht="12.75">
      <c r="F367" s="100"/>
      <c r="G367" s="100"/>
      <c r="H367" s="100"/>
      <c r="I367" s="100"/>
      <c r="J367" s="100"/>
    </row>
    <row r="368" spans="6:10" ht="12.75">
      <c r="F368" s="100"/>
      <c r="G368" s="100"/>
      <c r="H368" s="100"/>
      <c r="I368" s="100"/>
      <c r="J368" s="100"/>
    </row>
    <row r="369" spans="6:10" ht="12.75">
      <c r="F369" s="100"/>
      <c r="G369" s="100"/>
      <c r="H369" s="100"/>
      <c r="I369" s="100"/>
      <c r="J369" s="100"/>
    </row>
    <row r="370" spans="6:10" ht="12.75">
      <c r="F370" s="100"/>
      <c r="G370" s="100"/>
      <c r="H370" s="100"/>
      <c r="I370" s="100"/>
      <c r="J370" s="100"/>
    </row>
    <row r="371" spans="6:10" ht="12.75">
      <c r="F371" s="100"/>
      <c r="G371" s="100"/>
      <c r="H371" s="100"/>
      <c r="I371" s="100"/>
      <c r="J371" s="100"/>
    </row>
    <row r="372" spans="6:10" ht="12.75">
      <c r="F372" s="100"/>
      <c r="G372" s="100"/>
      <c r="H372" s="100"/>
      <c r="I372" s="100"/>
      <c r="J372" s="100"/>
    </row>
    <row r="373" spans="6:10" ht="12.75">
      <c r="F373" s="100"/>
      <c r="G373" s="100"/>
      <c r="H373" s="100"/>
      <c r="I373" s="100"/>
      <c r="J373" s="100"/>
    </row>
    <row r="374" spans="6:10" ht="12.75">
      <c r="F374" s="100"/>
      <c r="G374" s="100"/>
      <c r="H374" s="100"/>
      <c r="I374" s="100"/>
      <c r="J374" s="100"/>
    </row>
    <row r="375" spans="6:10" ht="12.75">
      <c r="F375" s="100"/>
      <c r="G375" s="100"/>
      <c r="H375" s="100"/>
      <c r="I375" s="100"/>
      <c r="J375" s="100"/>
    </row>
    <row r="376" spans="6:10" ht="12.75">
      <c r="F376" s="100"/>
      <c r="G376" s="100"/>
      <c r="H376" s="100"/>
      <c r="I376" s="100"/>
      <c r="J376" s="100"/>
    </row>
    <row r="377" spans="6:10" ht="12.75">
      <c r="F377" s="100"/>
      <c r="G377" s="100"/>
      <c r="H377" s="100"/>
      <c r="I377" s="100"/>
      <c r="J377" s="100"/>
    </row>
    <row r="378" spans="6:10" ht="12.75">
      <c r="F378" s="100"/>
      <c r="G378" s="100"/>
      <c r="H378" s="100"/>
      <c r="I378" s="100"/>
      <c r="J378" s="100"/>
    </row>
    <row r="379" spans="6:10" ht="12.75">
      <c r="F379" s="100"/>
      <c r="G379" s="100"/>
      <c r="H379" s="100"/>
      <c r="I379" s="100"/>
      <c r="J379" s="100"/>
    </row>
    <row r="380" spans="6:10" ht="12.75">
      <c r="F380" s="100"/>
      <c r="G380" s="100"/>
      <c r="H380" s="100"/>
      <c r="I380" s="100"/>
      <c r="J380" s="100"/>
    </row>
    <row r="381" spans="6:10" ht="12.75">
      <c r="F381" s="100"/>
      <c r="G381" s="100"/>
      <c r="H381" s="100"/>
      <c r="I381" s="100"/>
      <c r="J381" s="100"/>
    </row>
    <row r="382" spans="6:10" ht="12.75">
      <c r="F382" s="100"/>
      <c r="G382" s="100"/>
      <c r="H382" s="100"/>
      <c r="I382" s="100"/>
      <c r="J382" s="100"/>
    </row>
    <row r="383" spans="6:10" ht="12.75">
      <c r="F383" s="100"/>
      <c r="G383" s="100"/>
      <c r="H383" s="100"/>
      <c r="I383" s="100"/>
      <c r="J383" s="100"/>
    </row>
    <row r="384" spans="6:10" ht="12.75">
      <c r="F384" s="100"/>
      <c r="G384" s="100"/>
      <c r="H384" s="100"/>
      <c r="I384" s="100"/>
      <c r="J384" s="100"/>
    </row>
    <row r="385" spans="6:10" ht="12.75">
      <c r="F385" s="100"/>
      <c r="G385" s="100"/>
      <c r="H385" s="100"/>
      <c r="I385" s="100"/>
      <c r="J385" s="100"/>
    </row>
    <row r="386" spans="6:10" ht="12.75">
      <c r="F386" s="100"/>
      <c r="G386" s="100"/>
      <c r="H386" s="100"/>
      <c r="I386" s="100"/>
      <c r="J386" s="100"/>
    </row>
    <row r="387" spans="6:10" ht="12.75">
      <c r="F387" s="100"/>
      <c r="G387" s="100"/>
      <c r="H387" s="100"/>
      <c r="I387" s="100"/>
      <c r="J387" s="100"/>
    </row>
    <row r="388" spans="6:10" ht="12.75">
      <c r="F388" s="100"/>
      <c r="G388" s="100"/>
      <c r="H388" s="100"/>
      <c r="I388" s="100"/>
      <c r="J388" s="100"/>
    </row>
    <row r="389" spans="6:10" ht="12.75">
      <c r="F389" s="100"/>
      <c r="G389" s="100"/>
      <c r="H389" s="100"/>
      <c r="I389" s="100"/>
      <c r="J389" s="100"/>
    </row>
    <row r="390" spans="6:10" ht="12.75">
      <c r="F390" s="100"/>
      <c r="G390" s="100"/>
      <c r="H390" s="100"/>
      <c r="I390" s="100"/>
      <c r="J390" s="100"/>
    </row>
    <row r="391" spans="6:10" ht="12.75">
      <c r="F391" s="100"/>
      <c r="G391" s="100"/>
      <c r="H391" s="100"/>
      <c r="I391" s="100"/>
      <c r="J391" s="100"/>
    </row>
    <row r="392" spans="6:10" ht="12.75">
      <c r="F392" s="100"/>
      <c r="G392" s="100"/>
      <c r="H392" s="100"/>
      <c r="I392" s="100"/>
      <c r="J392" s="100"/>
    </row>
    <row r="393" spans="6:10" ht="12.75">
      <c r="F393" s="100"/>
      <c r="G393" s="100"/>
      <c r="H393" s="100"/>
      <c r="I393" s="100"/>
      <c r="J393" s="100"/>
    </row>
    <row r="394" spans="6:10" ht="12.75">
      <c r="F394" s="100"/>
      <c r="G394" s="100"/>
      <c r="H394" s="100"/>
      <c r="I394" s="100"/>
      <c r="J394" s="100"/>
    </row>
    <row r="395" spans="6:10" ht="12.75">
      <c r="F395" s="100"/>
      <c r="G395" s="100"/>
      <c r="H395" s="100"/>
      <c r="I395" s="100"/>
      <c r="J395" s="100"/>
    </row>
    <row r="396" spans="6:10" ht="12.75">
      <c r="F396" s="100"/>
      <c r="G396" s="100"/>
      <c r="H396" s="100"/>
      <c r="I396" s="100"/>
      <c r="J396" s="100"/>
    </row>
    <row r="397" spans="6:10" ht="12.75">
      <c r="F397" s="100"/>
      <c r="G397" s="100"/>
      <c r="H397" s="100"/>
      <c r="I397" s="100"/>
      <c r="J397" s="100"/>
    </row>
    <row r="398" spans="6:10" ht="12.75">
      <c r="F398" s="100"/>
      <c r="G398" s="100"/>
      <c r="H398" s="100"/>
      <c r="I398" s="100"/>
      <c r="J398" s="100"/>
    </row>
    <row r="399" spans="6:10" ht="12.75">
      <c r="F399" s="100"/>
      <c r="G399" s="100"/>
      <c r="H399" s="100"/>
      <c r="I399" s="100"/>
      <c r="J399" s="100"/>
    </row>
    <row r="400" spans="6:10" ht="12.75">
      <c r="F400" s="100"/>
      <c r="G400" s="100"/>
      <c r="H400" s="100"/>
      <c r="I400" s="100"/>
      <c r="J400" s="100"/>
    </row>
    <row r="401" spans="6:10" ht="12.75">
      <c r="F401" s="100"/>
      <c r="G401" s="100"/>
      <c r="H401" s="100"/>
      <c r="I401" s="100"/>
      <c r="J401" s="100"/>
    </row>
    <row r="402" spans="6:10" ht="12.75">
      <c r="F402" s="100"/>
      <c r="G402" s="100"/>
      <c r="H402" s="100"/>
      <c r="I402" s="100"/>
      <c r="J402" s="100"/>
    </row>
    <row r="403" spans="6:10" ht="12.75">
      <c r="F403" s="100"/>
      <c r="G403" s="100"/>
      <c r="H403" s="100"/>
      <c r="I403" s="100"/>
      <c r="J403" s="100"/>
    </row>
    <row r="404" spans="6:10" ht="12.75">
      <c r="F404" s="100"/>
      <c r="G404" s="100"/>
      <c r="H404" s="100"/>
      <c r="I404" s="100"/>
      <c r="J404" s="100"/>
    </row>
    <row r="405" spans="6:10" ht="12.75">
      <c r="F405" s="100"/>
      <c r="G405" s="100"/>
      <c r="H405" s="100"/>
      <c r="I405" s="100"/>
      <c r="J405" s="100"/>
    </row>
    <row r="406" spans="6:10" ht="12.75">
      <c r="F406" s="100"/>
      <c r="G406" s="100"/>
      <c r="H406" s="100"/>
      <c r="I406" s="100"/>
      <c r="J406" s="100"/>
    </row>
    <row r="407" spans="6:10" ht="12.75">
      <c r="F407" s="100"/>
      <c r="G407" s="100"/>
      <c r="H407" s="100"/>
      <c r="I407" s="100"/>
      <c r="J407" s="100"/>
    </row>
    <row r="408" spans="6:10" ht="12.75">
      <c r="F408" s="100"/>
      <c r="G408" s="100"/>
      <c r="H408" s="100"/>
      <c r="I408" s="100"/>
      <c r="J408" s="100"/>
    </row>
    <row r="409" spans="6:10" ht="12.75">
      <c r="F409" s="100"/>
      <c r="G409" s="100"/>
      <c r="H409" s="100"/>
      <c r="I409" s="100"/>
      <c r="J409" s="100"/>
    </row>
    <row r="410" spans="6:10" ht="12.75">
      <c r="F410" s="100"/>
      <c r="G410" s="100"/>
      <c r="H410" s="100"/>
      <c r="I410" s="100"/>
      <c r="J410" s="100"/>
    </row>
    <row r="411" spans="6:10" ht="12.75">
      <c r="F411" s="100"/>
      <c r="G411" s="100"/>
      <c r="H411" s="100"/>
      <c r="I411" s="100"/>
      <c r="J411" s="100"/>
    </row>
    <row r="412" spans="6:10" ht="12.75">
      <c r="F412" s="100"/>
      <c r="G412" s="100"/>
      <c r="H412" s="100"/>
      <c r="I412" s="100"/>
      <c r="J412" s="100"/>
    </row>
    <row r="413" spans="6:10" ht="12.75">
      <c r="F413" s="100"/>
      <c r="G413" s="100"/>
      <c r="H413" s="100"/>
      <c r="I413" s="100"/>
      <c r="J413" s="100"/>
    </row>
    <row r="414" spans="6:10" ht="12.75">
      <c r="F414" s="100"/>
      <c r="G414" s="100"/>
      <c r="H414" s="100"/>
      <c r="I414" s="100"/>
      <c r="J414" s="100"/>
    </row>
    <row r="415" spans="6:10" ht="12.75">
      <c r="F415" s="100"/>
      <c r="G415" s="100"/>
      <c r="H415" s="100"/>
      <c r="I415" s="100"/>
      <c r="J415" s="100"/>
    </row>
    <row r="416" spans="6:10" ht="12.75">
      <c r="F416" s="100"/>
      <c r="G416" s="100"/>
      <c r="H416" s="100"/>
      <c r="I416" s="100"/>
      <c r="J416" s="100"/>
    </row>
    <row r="417" spans="6:10" ht="12.75">
      <c r="F417" s="100"/>
      <c r="G417" s="100"/>
      <c r="H417" s="100"/>
      <c r="I417" s="100"/>
      <c r="J417" s="100"/>
    </row>
    <row r="418" spans="6:10" ht="12.75">
      <c r="F418" s="100"/>
      <c r="G418" s="100"/>
      <c r="H418" s="100"/>
      <c r="I418" s="100"/>
      <c r="J418" s="100"/>
    </row>
    <row r="419" spans="6:10" ht="12.75">
      <c r="F419" s="100"/>
      <c r="G419" s="100"/>
      <c r="H419" s="100"/>
      <c r="I419" s="100"/>
      <c r="J419" s="100"/>
    </row>
    <row r="420" spans="6:10" ht="12.75">
      <c r="F420" s="100"/>
      <c r="G420" s="100"/>
      <c r="H420" s="100"/>
      <c r="I420" s="100"/>
      <c r="J420" s="100"/>
    </row>
    <row r="421" spans="6:10" ht="12.75">
      <c r="F421" s="100"/>
      <c r="G421" s="100"/>
      <c r="H421" s="100"/>
      <c r="I421" s="100"/>
      <c r="J421" s="100"/>
    </row>
    <row r="422" spans="6:10" ht="12.75">
      <c r="F422" s="100"/>
      <c r="G422" s="100"/>
      <c r="H422" s="100"/>
      <c r="I422" s="100"/>
      <c r="J422" s="100"/>
    </row>
    <row r="423" spans="6:10" ht="12.75">
      <c r="F423" s="100"/>
      <c r="G423" s="100"/>
      <c r="H423" s="100"/>
      <c r="I423" s="100"/>
      <c r="J423" s="100"/>
    </row>
    <row r="424" spans="6:10" ht="12.75">
      <c r="F424" s="100"/>
      <c r="G424" s="100"/>
      <c r="H424" s="100"/>
      <c r="I424" s="100"/>
      <c r="J424" s="100"/>
    </row>
    <row r="425" spans="6:10" ht="12.75">
      <c r="F425" s="100"/>
      <c r="G425" s="100"/>
      <c r="H425" s="100"/>
      <c r="I425" s="100"/>
      <c r="J425" s="100"/>
    </row>
    <row r="426" spans="6:10" ht="12.75">
      <c r="F426" s="100"/>
      <c r="G426" s="100"/>
      <c r="H426" s="100"/>
      <c r="I426" s="100"/>
      <c r="J426" s="100"/>
    </row>
    <row r="427" spans="6:10" ht="12.75">
      <c r="F427" s="100"/>
      <c r="G427" s="100"/>
      <c r="H427" s="100"/>
      <c r="I427" s="100"/>
      <c r="J427" s="100"/>
    </row>
    <row r="428" spans="6:10" ht="12.75">
      <c r="F428" s="100"/>
      <c r="G428" s="100"/>
      <c r="H428" s="100"/>
      <c r="I428" s="100"/>
      <c r="J428" s="100"/>
    </row>
    <row r="429" spans="6:10" ht="12.75">
      <c r="F429" s="100"/>
      <c r="G429" s="100"/>
      <c r="H429" s="100"/>
      <c r="I429" s="100"/>
      <c r="J429" s="100"/>
    </row>
    <row r="430" spans="6:10" ht="12.75">
      <c r="F430" s="100"/>
      <c r="G430" s="100"/>
      <c r="H430" s="100"/>
      <c r="I430" s="100"/>
      <c r="J430" s="100"/>
    </row>
    <row r="431" spans="6:10" ht="12.75">
      <c r="F431" s="100"/>
      <c r="G431" s="100"/>
      <c r="H431" s="100"/>
      <c r="I431" s="100"/>
      <c r="J431" s="100"/>
    </row>
    <row r="432" spans="6:10" ht="12.75">
      <c r="F432" s="100"/>
      <c r="G432" s="100"/>
      <c r="H432" s="100"/>
      <c r="I432" s="100"/>
      <c r="J432" s="100"/>
    </row>
    <row r="433" spans="6:10" ht="12.75">
      <c r="F433" s="100"/>
      <c r="G433" s="100"/>
      <c r="H433" s="100"/>
      <c r="I433" s="100"/>
      <c r="J433" s="100"/>
    </row>
    <row r="434" spans="6:10" ht="12.75">
      <c r="F434" s="100"/>
      <c r="G434" s="100"/>
      <c r="H434" s="100"/>
      <c r="I434" s="100"/>
      <c r="J434" s="100"/>
    </row>
    <row r="435" spans="6:10" ht="12.75">
      <c r="F435" s="100"/>
      <c r="G435" s="100"/>
      <c r="H435" s="100"/>
      <c r="I435" s="100"/>
      <c r="J435" s="100"/>
    </row>
    <row r="436" spans="6:10" ht="12.75">
      <c r="F436" s="100"/>
      <c r="G436" s="100"/>
      <c r="H436" s="100"/>
      <c r="I436" s="100"/>
      <c r="J436" s="100"/>
    </row>
    <row r="437" spans="6:10" ht="12.75">
      <c r="F437" s="100"/>
      <c r="G437" s="100"/>
      <c r="H437" s="100"/>
      <c r="I437" s="100"/>
      <c r="J437" s="100"/>
    </row>
    <row r="438" spans="6:10" ht="12.75">
      <c r="F438" s="100"/>
      <c r="G438" s="100"/>
      <c r="H438" s="100"/>
      <c r="I438" s="100"/>
      <c r="J438" s="100"/>
    </row>
    <row r="439" spans="6:10" ht="12.75">
      <c r="F439" s="100"/>
      <c r="G439" s="100"/>
      <c r="H439" s="100"/>
      <c r="I439" s="100"/>
      <c r="J439" s="100"/>
    </row>
    <row r="440" spans="6:10" ht="12.75">
      <c r="F440" s="100"/>
      <c r="G440" s="100"/>
      <c r="H440" s="100"/>
      <c r="I440" s="100"/>
      <c r="J440" s="100"/>
    </row>
    <row r="441" spans="6:10" ht="12.75">
      <c r="F441" s="100"/>
      <c r="G441" s="100"/>
      <c r="H441" s="100"/>
      <c r="I441" s="100"/>
      <c r="J441" s="100"/>
    </row>
    <row r="442" spans="6:10" ht="12.75">
      <c r="F442" s="100"/>
      <c r="G442" s="100"/>
      <c r="H442" s="100"/>
      <c r="I442" s="100"/>
      <c r="J442" s="100"/>
    </row>
    <row r="443" spans="6:10" ht="12.75">
      <c r="F443" s="100"/>
      <c r="G443" s="100"/>
      <c r="H443" s="100"/>
      <c r="I443" s="100"/>
      <c r="J443" s="100"/>
    </row>
    <row r="444" spans="6:10" ht="12.75">
      <c r="F444" s="100"/>
      <c r="G444" s="100"/>
      <c r="H444" s="100"/>
      <c r="I444" s="100"/>
      <c r="J444" s="100"/>
    </row>
    <row r="445" spans="6:10" ht="12.75">
      <c r="F445" s="100"/>
      <c r="G445" s="100"/>
      <c r="H445" s="100"/>
      <c r="I445" s="100"/>
      <c r="J445" s="100"/>
    </row>
    <row r="446" spans="6:10" ht="12.75">
      <c r="F446" s="100"/>
      <c r="G446" s="100"/>
      <c r="H446" s="100"/>
      <c r="I446" s="100"/>
      <c r="J446" s="100"/>
    </row>
    <row r="447" spans="6:10" ht="12.75">
      <c r="F447" s="100"/>
      <c r="G447" s="100"/>
      <c r="H447" s="100"/>
      <c r="I447" s="100"/>
      <c r="J447" s="100"/>
    </row>
    <row r="448" spans="6:10" ht="12.75">
      <c r="F448" s="100"/>
      <c r="G448" s="100"/>
      <c r="H448" s="100"/>
      <c r="I448" s="100"/>
      <c r="J448" s="100"/>
    </row>
    <row r="449" spans="6:10" ht="12.75">
      <c r="F449" s="100"/>
      <c r="G449" s="100"/>
      <c r="H449" s="100"/>
      <c r="I449" s="100"/>
      <c r="J449" s="100"/>
    </row>
    <row r="450" spans="6:10" ht="12.75">
      <c r="F450" s="100"/>
      <c r="G450" s="100"/>
      <c r="H450" s="100"/>
      <c r="I450" s="100"/>
      <c r="J450" s="100"/>
    </row>
    <row r="451" spans="6:10" ht="12.75">
      <c r="F451" s="100"/>
      <c r="G451" s="100"/>
      <c r="H451" s="100"/>
      <c r="I451" s="100"/>
      <c r="J451" s="100"/>
    </row>
    <row r="452" spans="6:10" ht="12.75">
      <c r="F452" s="100"/>
      <c r="G452" s="100"/>
      <c r="H452" s="100"/>
      <c r="I452" s="100"/>
      <c r="J452" s="100"/>
    </row>
    <row r="453" spans="6:10" ht="12.75">
      <c r="F453" s="100"/>
      <c r="G453" s="100"/>
      <c r="H453" s="100"/>
      <c r="I453" s="100"/>
      <c r="J453" s="100"/>
    </row>
    <row r="454" spans="6:10" ht="12.75">
      <c r="F454" s="100"/>
      <c r="G454" s="100"/>
      <c r="H454" s="100"/>
      <c r="I454" s="100"/>
      <c r="J454" s="100"/>
    </row>
    <row r="455" spans="6:10" ht="12.75">
      <c r="F455" s="100"/>
      <c r="G455" s="100"/>
      <c r="H455" s="100"/>
      <c r="I455" s="100"/>
      <c r="J455" s="100"/>
    </row>
    <row r="456" spans="6:10" ht="12.75">
      <c r="F456" s="100"/>
      <c r="G456" s="100"/>
      <c r="H456" s="100"/>
      <c r="I456" s="100"/>
      <c r="J456" s="100"/>
    </row>
    <row r="457" spans="6:10" ht="12.75">
      <c r="F457" s="100"/>
      <c r="G457" s="100"/>
      <c r="H457" s="100"/>
      <c r="I457" s="100"/>
      <c r="J457" s="100"/>
    </row>
    <row r="458" spans="6:10" ht="12.75">
      <c r="F458" s="100"/>
      <c r="G458" s="100"/>
      <c r="H458" s="100"/>
      <c r="I458" s="100"/>
      <c r="J458" s="100"/>
    </row>
    <row r="459" spans="6:10" ht="12.75">
      <c r="F459" s="100"/>
      <c r="G459" s="100"/>
      <c r="H459" s="100"/>
      <c r="I459" s="100"/>
      <c r="J459" s="100"/>
    </row>
    <row r="460" spans="6:10" ht="12.75">
      <c r="F460" s="100"/>
      <c r="G460" s="100"/>
      <c r="H460" s="100"/>
      <c r="I460" s="100"/>
      <c r="J460" s="100"/>
    </row>
    <row r="461" spans="6:10" ht="12.75">
      <c r="F461" s="100"/>
      <c r="G461" s="100"/>
      <c r="H461" s="100"/>
      <c r="I461" s="100"/>
      <c r="J461" s="100"/>
    </row>
    <row r="462" spans="6:10" ht="12.75">
      <c r="F462" s="100"/>
      <c r="G462" s="100"/>
      <c r="H462" s="100"/>
      <c r="I462" s="100"/>
      <c r="J462" s="100"/>
    </row>
    <row r="463" spans="6:10" ht="12.75">
      <c r="F463" s="100"/>
      <c r="G463" s="100"/>
      <c r="H463" s="100"/>
      <c r="I463" s="100"/>
      <c r="J463" s="100"/>
    </row>
    <row r="464" spans="6:10" ht="12.75">
      <c r="F464" s="100"/>
      <c r="G464" s="100"/>
      <c r="H464" s="100"/>
      <c r="I464" s="100"/>
      <c r="J464" s="100"/>
    </row>
    <row r="465" spans="6:10" ht="12.75">
      <c r="F465" s="100"/>
      <c r="G465" s="100"/>
      <c r="H465" s="100"/>
      <c r="I465" s="100"/>
      <c r="J465" s="100"/>
    </row>
    <row r="466" spans="6:10" ht="12.75">
      <c r="F466" s="100"/>
      <c r="G466" s="100"/>
      <c r="H466" s="100"/>
      <c r="I466" s="100"/>
      <c r="J466" s="100"/>
    </row>
    <row r="467" spans="6:10" ht="12.75">
      <c r="F467" s="100"/>
      <c r="G467" s="100"/>
      <c r="H467" s="100"/>
      <c r="I467" s="100"/>
      <c r="J467" s="100"/>
    </row>
    <row r="468" spans="6:10" ht="12.75">
      <c r="F468" s="100"/>
      <c r="G468" s="100"/>
      <c r="H468" s="100"/>
      <c r="I468" s="100"/>
      <c r="J468" s="100"/>
    </row>
    <row r="469" spans="6:10" ht="12.75">
      <c r="F469" s="100"/>
      <c r="G469" s="100"/>
      <c r="H469" s="100"/>
      <c r="I469" s="100"/>
      <c r="J469" s="100"/>
    </row>
    <row r="470" spans="6:10" ht="12.75">
      <c r="F470" s="100"/>
      <c r="G470" s="100"/>
      <c r="H470" s="100"/>
      <c r="I470" s="100"/>
      <c r="J470" s="100"/>
    </row>
    <row r="471" spans="6:10" ht="12.75">
      <c r="F471" s="100"/>
      <c r="G471" s="100"/>
      <c r="H471" s="100"/>
      <c r="I471" s="100"/>
      <c r="J471" s="100"/>
    </row>
    <row r="472" spans="6:10" ht="12.75">
      <c r="F472" s="100"/>
      <c r="G472" s="100"/>
      <c r="H472" s="100"/>
      <c r="I472" s="100"/>
      <c r="J472" s="100"/>
    </row>
    <row r="473" spans="6:10" ht="12.75">
      <c r="F473" s="100"/>
      <c r="G473" s="100"/>
      <c r="H473" s="100"/>
      <c r="I473" s="100"/>
      <c r="J473" s="100"/>
    </row>
    <row r="474" spans="6:10" ht="12.75">
      <c r="F474" s="100"/>
      <c r="G474" s="100"/>
      <c r="H474" s="100"/>
      <c r="I474" s="100"/>
      <c r="J474" s="100"/>
    </row>
    <row r="475" spans="6:10" ht="12.75">
      <c r="F475" s="100"/>
      <c r="G475" s="100"/>
      <c r="H475" s="100"/>
      <c r="I475" s="100"/>
      <c r="J475" s="100"/>
    </row>
    <row r="476" spans="6:10" ht="12.75">
      <c r="F476" s="100"/>
      <c r="G476" s="100"/>
      <c r="H476" s="100"/>
      <c r="I476" s="100"/>
      <c r="J476" s="100"/>
    </row>
    <row r="477" spans="6:10" ht="12.75">
      <c r="F477" s="100"/>
      <c r="G477" s="100"/>
      <c r="H477" s="100"/>
      <c r="I477" s="100"/>
      <c r="J477" s="100"/>
    </row>
    <row r="478" spans="6:10" ht="12.75">
      <c r="F478" s="100"/>
      <c r="G478" s="100"/>
      <c r="H478" s="100"/>
      <c r="I478" s="100"/>
      <c r="J478" s="100"/>
    </row>
    <row r="479" spans="6:10" ht="12.75">
      <c r="F479" s="100"/>
      <c r="G479" s="100"/>
      <c r="H479" s="100"/>
      <c r="I479" s="100"/>
      <c r="J479" s="100"/>
    </row>
    <row r="480" spans="6:10" ht="12.75">
      <c r="F480" s="100"/>
      <c r="G480" s="100"/>
      <c r="H480" s="100"/>
      <c r="I480" s="100"/>
      <c r="J480" s="100"/>
    </row>
    <row r="481" spans="6:10" ht="12.75">
      <c r="F481" s="100"/>
      <c r="G481" s="100"/>
      <c r="H481" s="100"/>
      <c r="I481" s="100"/>
      <c r="J481" s="100"/>
    </row>
    <row r="482" spans="6:10" ht="12.75">
      <c r="F482" s="100"/>
      <c r="G482" s="100"/>
      <c r="H482" s="100"/>
      <c r="I482" s="100"/>
      <c r="J482" s="100"/>
    </row>
    <row r="483" spans="6:10" ht="12.75">
      <c r="F483" s="100"/>
      <c r="G483" s="100"/>
      <c r="H483" s="100"/>
      <c r="I483" s="100"/>
      <c r="J483" s="100"/>
    </row>
    <row r="484" spans="6:10" ht="12.75">
      <c r="F484" s="100"/>
      <c r="G484" s="100"/>
      <c r="H484" s="100"/>
      <c r="I484" s="100"/>
      <c r="J484" s="100"/>
    </row>
    <row r="485" spans="6:10" ht="12.75">
      <c r="F485" s="100"/>
      <c r="G485" s="100"/>
      <c r="H485" s="100"/>
      <c r="I485" s="100"/>
      <c r="J485" s="100"/>
    </row>
    <row r="486" spans="6:10" ht="12.75">
      <c r="F486" s="100"/>
      <c r="G486" s="100"/>
      <c r="H486" s="100"/>
      <c r="I486" s="100"/>
      <c r="J486" s="100"/>
    </row>
    <row r="487" spans="6:10" ht="12.75">
      <c r="F487" s="100"/>
      <c r="G487" s="100"/>
      <c r="H487" s="100"/>
      <c r="I487" s="100"/>
      <c r="J487" s="100"/>
    </row>
    <row r="488" spans="6:10" ht="12.75">
      <c r="F488" s="100"/>
      <c r="G488" s="100"/>
      <c r="H488" s="100"/>
      <c r="I488" s="100"/>
      <c r="J488" s="100"/>
    </row>
    <row r="489" spans="6:10" ht="12.75">
      <c r="F489" s="100"/>
      <c r="G489" s="100"/>
      <c r="H489" s="100"/>
      <c r="I489" s="100"/>
      <c r="J489" s="100"/>
    </row>
    <row r="490" spans="6:10" ht="12.75">
      <c r="F490" s="100"/>
      <c r="G490" s="100"/>
      <c r="H490" s="100"/>
      <c r="I490" s="100"/>
      <c r="J490" s="100"/>
    </row>
    <row r="491" spans="6:10" ht="12.75">
      <c r="F491" s="100"/>
      <c r="G491" s="100"/>
      <c r="H491" s="100"/>
      <c r="I491" s="100"/>
      <c r="J491" s="100"/>
    </row>
    <row r="492" spans="6:10" ht="12.75">
      <c r="F492" s="100"/>
      <c r="G492" s="100"/>
      <c r="H492" s="100"/>
      <c r="I492" s="100"/>
      <c r="J492" s="100"/>
    </row>
    <row r="493" spans="6:10" ht="12.75">
      <c r="F493" s="100"/>
      <c r="G493" s="100"/>
      <c r="H493" s="100"/>
      <c r="I493" s="100"/>
      <c r="J493" s="100"/>
    </row>
    <row r="494" spans="6:10" ht="12.75">
      <c r="F494" s="100"/>
      <c r="G494" s="100"/>
      <c r="H494" s="100"/>
      <c r="I494" s="100"/>
      <c r="J494" s="100"/>
    </row>
    <row r="495" spans="6:10" ht="12.75">
      <c r="F495" s="100"/>
      <c r="G495" s="100"/>
      <c r="H495" s="100"/>
      <c r="I495" s="100"/>
      <c r="J495" s="100"/>
    </row>
    <row r="496" spans="6:10" ht="12.75">
      <c r="F496" s="100"/>
      <c r="G496" s="100"/>
      <c r="H496" s="100"/>
      <c r="I496" s="100"/>
      <c r="J496" s="100"/>
    </row>
    <row r="497" spans="6:10" ht="12.75">
      <c r="F497" s="100"/>
      <c r="G497" s="100"/>
      <c r="H497" s="100"/>
      <c r="I497" s="100"/>
      <c r="J497" s="100"/>
    </row>
    <row r="498" spans="6:10" ht="12.75">
      <c r="F498" s="100"/>
      <c r="G498" s="100"/>
      <c r="H498" s="100"/>
      <c r="I498" s="100"/>
      <c r="J498" s="100"/>
    </row>
    <row r="499" spans="6:10" ht="12.75">
      <c r="F499" s="100"/>
      <c r="G499" s="100"/>
      <c r="H499" s="100"/>
      <c r="I499" s="100"/>
      <c r="J499" s="100"/>
    </row>
    <row r="500" spans="6:10" ht="12.75">
      <c r="F500" s="100"/>
      <c r="G500" s="100"/>
      <c r="H500" s="100"/>
      <c r="I500" s="100"/>
      <c r="J500" s="100"/>
    </row>
    <row r="501" spans="6:10" ht="12.75">
      <c r="F501" s="100"/>
      <c r="G501" s="100"/>
      <c r="H501" s="100"/>
      <c r="I501" s="100"/>
      <c r="J501" s="100"/>
    </row>
    <row r="502" spans="6:10" ht="12.75">
      <c r="F502" s="100"/>
      <c r="G502" s="100"/>
      <c r="H502" s="100"/>
      <c r="I502" s="100"/>
      <c r="J502" s="100"/>
    </row>
    <row r="503" spans="6:10" ht="12.75">
      <c r="F503" s="100"/>
      <c r="G503" s="100"/>
      <c r="H503" s="100"/>
      <c r="I503" s="100"/>
      <c r="J503" s="100"/>
    </row>
    <row r="504" spans="6:10" ht="12.75">
      <c r="F504" s="100"/>
      <c r="G504" s="100"/>
      <c r="H504" s="100"/>
      <c r="I504" s="100"/>
      <c r="J504" s="100"/>
    </row>
    <row r="505" spans="6:10" ht="12.75">
      <c r="F505" s="100"/>
      <c r="G505" s="100"/>
      <c r="H505" s="100"/>
      <c r="I505" s="100"/>
      <c r="J505" s="100"/>
    </row>
    <row r="506" spans="6:10" ht="12.75">
      <c r="F506" s="100"/>
      <c r="G506" s="100"/>
      <c r="H506" s="100"/>
      <c r="I506" s="100"/>
      <c r="J506" s="100"/>
    </row>
    <row r="507" spans="6:10" ht="12.75">
      <c r="F507" s="100"/>
      <c r="G507" s="100"/>
      <c r="H507" s="100"/>
      <c r="I507" s="100"/>
      <c r="J507" s="100"/>
    </row>
    <row r="508" spans="6:10" ht="12.75">
      <c r="F508" s="100"/>
      <c r="G508" s="100"/>
      <c r="H508" s="100"/>
      <c r="I508" s="100"/>
      <c r="J508" s="100"/>
    </row>
    <row r="509" spans="6:10" ht="12.75">
      <c r="F509" s="100"/>
      <c r="G509" s="100"/>
      <c r="H509" s="100"/>
      <c r="I509" s="100"/>
      <c r="J509" s="100"/>
    </row>
    <row r="510" spans="6:10" ht="12.75">
      <c r="F510" s="100"/>
      <c r="G510" s="100"/>
      <c r="H510" s="100"/>
      <c r="I510" s="100"/>
      <c r="J510" s="100"/>
    </row>
    <row r="511" spans="6:10" ht="12.75">
      <c r="F511" s="100"/>
      <c r="G511" s="100"/>
      <c r="H511" s="100"/>
      <c r="I511" s="100"/>
      <c r="J511" s="100"/>
    </row>
    <row r="512" spans="6:10" ht="12.75">
      <c r="F512" s="100"/>
      <c r="G512" s="100"/>
      <c r="H512" s="100"/>
      <c r="I512" s="100"/>
      <c r="J512" s="100"/>
    </row>
    <row r="513" spans="6:10" ht="12.75">
      <c r="F513" s="100"/>
      <c r="G513" s="100"/>
      <c r="H513" s="100"/>
      <c r="I513" s="100"/>
      <c r="J513" s="100"/>
    </row>
    <row r="514" spans="6:10" ht="12.75">
      <c r="F514" s="100"/>
      <c r="G514" s="100"/>
      <c r="H514" s="100"/>
      <c r="I514" s="100"/>
      <c r="J514" s="100"/>
    </row>
    <row r="515" spans="6:10" ht="12.75">
      <c r="F515" s="100"/>
      <c r="G515" s="100"/>
      <c r="H515" s="100"/>
      <c r="I515" s="100"/>
      <c r="J515" s="100"/>
    </row>
    <row r="516" spans="6:10" ht="12.75">
      <c r="F516" s="100"/>
      <c r="G516" s="100"/>
      <c r="H516" s="100"/>
      <c r="I516" s="100"/>
      <c r="J516" s="100"/>
    </row>
    <row r="517" spans="6:10" ht="12.75">
      <c r="F517" s="100"/>
      <c r="G517" s="100"/>
      <c r="H517" s="100"/>
      <c r="I517" s="100"/>
      <c r="J517" s="100"/>
    </row>
    <row r="518" spans="6:10" ht="12.75">
      <c r="F518" s="100"/>
      <c r="G518" s="100"/>
      <c r="H518" s="100"/>
      <c r="I518" s="100"/>
      <c r="J518" s="100"/>
    </row>
    <row r="519" spans="6:10" ht="12.75">
      <c r="F519" s="100"/>
      <c r="G519" s="100"/>
      <c r="H519" s="100"/>
      <c r="I519" s="100"/>
      <c r="J519" s="100"/>
    </row>
    <row r="520" spans="6:10" ht="12.75">
      <c r="F520" s="100"/>
      <c r="G520" s="100"/>
      <c r="H520" s="100"/>
      <c r="I520" s="100"/>
      <c r="J520" s="100"/>
    </row>
    <row r="521" spans="6:10" ht="12.75">
      <c r="F521" s="100"/>
      <c r="G521" s="100"/>
      <c r="H521" s="100"/>
      <c r="I521" s="100"/>
      <c r="J521" s="100"/>
    </row>
    <row r="522" spans="6:10" ht="12.75">
      <c r="F522" s="100"/>
      <c r="G522" s="100"/>
      <c r="H522" s="100"/>
      <c r="I522" s="100"/>
      <c r="J522" s="100"/>
    </row>
    <row r="523" spans="6:10" ht="12.75">
      <c r="F523" s="100"/>
      <c r="G523" s="100"/>
      <c r="H523" s="100"/>
      <c r="I523" s="100"/>
      <c r="J523" s="100"/>
    </row>
    <row r="524" spans="6:10" ht="12.75">
      <c r="F524" s="100"/>
      <c r="G524" s="100"/>
      <c r="H524" s="100"/>
      <c r="I524" s="100"/>
      <c r="J524" s="100"/>
    </row>
    <row r="525" spans="6:10" ht="12.75">
      <c r="F525" s="100"/>
      <c r="G525" s="100"/>
      <c r="H525" s="100"/>
      <c r="I525" s="100"/>
      <c r="J525" s="100"/>
    </row>
    <row r="526" spans="6:10" ht="12.75">
      <c r="F526" s="100"/>
      <c r="G526" s="100"/>
      <c r="H526" s="100"/>
      <c r="I526" s="100"/>
      <c r="J526" s="100"/>
    </row>
    <row r="527" spans="6:10" ht="12.75">
      <c r="F527" s="100"/>
      <c r="G527" s="100"/>
      <c r="H527" s="100"/>
      <c r="I527" s="100"/>
      <c r="J527" s="100"/>
    </row>
    <row r="528" spans="6:10" ht="12.75">
      <c r="F528" s="100"/>
      <c r="G528" s="100"/>
      <c r="H528" s="100"/>
      <c r="I528" s="100"/>
      <c r="J528" s="100"/>
    </row>
    <row r="529" spans="6:10" ht="12.75">
      <c r="F529" s="100"/>
      <c r="G529" s="100"/>
      <c r="H529" s="100"/>
      <c r="I529" s="100"/>
      <c r="J529" s="100"/>
    </row>
    <row r="530" spans="6:10" ht="12.75">
      <c r="F530" s="100"/>
      <c r="G530" s="100"/>
      <c r="H530" s="100"/>
      <c r="I530" s="100"/>
      <c r="J530" s="100"/>
    </row>
    <row r="531" spans="6:10" ht="12.75">
      <c r="F531" s="100"/>
      <c r="G531" s="100"/>
      <c r="H531" s="100"/>
      <c r="I531" s="100"/>
      <c r="J531" s="100"/>
    </row>
    <row r="532" spans="6:10" ht="12.75">
      <c r="F532" s="100"/>
      <c r="G532" s="100"/>
      <c r="H532" s="100"/>
      <c r="I532" s="100"/>
      <c r="J532" s="100"/>
    </row>
    <row r="533" spans="6:10" ht="12.75">
      <c r="F533" s="100"/>
      <c r="G533" s="100"/>
      <c r="H533" s="100"/>
      <c r="I533" s="100"/>
      <c r="J533" s="100"/>
    </row>
    <row r="534" spans="6:10" ht="12.75">
      <c r="F534" s="100"/>
      <c r="G534" s="100"/>
      <c r="H534" s="100"/>
      <c r="I534" s="100"/>
      <c r="J534" s="100"/>
    </row>
    <row r="535" spans="6:10" ht="12.75">
      <c r="F535" s="100"/>
      <c r="G535" s="100"/>
      <c r="H535" s="100"/>
      <c r="I535" s="100"/>
      <c r="J535" s="100"/>
    </row>
    <row r="536" spans="6:10" ht="12.75">
      <c r="F536" s="100"/>
      <c r="G536" s="100"/>
      <c r="H536" s="100"/>
      <c r="I536" s="100"/>
      <c r="J536" s="100"/>
    </row>
    <row r="537" spans="6:10" ht="12.75">
      <c r="F537" s="100"/>
      <c r="G537" s="100"/>
      <c r="H537" s="100"/>
      <c r="I537" s="100"/>
      <c r="J537" s="100"/>
    </row>
    <row r="538" spans="6:10" ht="12.75">
      <c r="F538" s="100"/>
      <c r="G538" s="100"/>
      <c r="H538" s="100"/>
      <c r="I538" s="100"/>
      <c r="J538" s="100"/>
    </row>
    <row r="539" spans="6:10" ht="12.75">
      <c r="F539" s="100"/>
      <c r="G539" s="100"/>
      <c r="H539" s="100"/>
      <c r="I539" s="100"/>
      <c r="J539" s="100"/>
    </row>
    <row r="540" spans="6:10" ht="12.75">
      <c r="F540" s="100"/>
      <c r="G540" s="100"/>
      <c r="H540" s="100"/>
      <c r="I540" s="100"/>
      <c r="J540" s="100"/>
    </row>
  </sheetData>
  <sheetProtection/>
  <mergeCells count="13">
    <mergeCell ref="H1:J1"/>
    <mergeCell ref="B5:J6"/>
    <mergeCell ref="E9:E10"/>
    <mergeCell ref="F9:F10"/>
    <mergeCell ref="G9:G10"/>
    <mergeCell ref="H9:H10"/>
    <mergeCell ref="I9:I10"/>
    <mergeCell ref="A9:A10"/>
    <mergeCell ref="B9:B10"/>
    <mergeCell ref="C9:C10"/>
    <mergeCell ref="D9:D10"/>
    <mergeCell ref="J9:J10"/>
    <mergeCell ref="B38:E38"/>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38"/>
  <sheetViews>
    <sheetView showZeros="0" view="pageBreakPreview" zoomScale="65" zoomScaleNormal="65" zoomScaleSheetLayoutView="65" zoomScalePageLayoutView="0" workbookViewId="0" topLeftCell="B1">
      <selection activeCell="B95" sqref="A95:IV101"/>
    </sheetView>
  </sheetViews>
  <sheetFormatPr defaultColWidth="8.8515625" defaultRowHeight="12.75"/>
  <cols>
    <col min="1" max="1" width="0" style="94" hidden="1" customWidth="1"/>
    <col min="2" max="2" width="14.7109375" style="94" customWidth="1"/>
    <col min="3" max="3" width="19.28125" style="125" customWidth="1"/>
    <col min="4" max="4" width="18.421875" style="125" customWidth="1"/>
    <col min="5" max="5" width="50.7109375" style="126" customWidth="1"/>
    <col min="6" max="6" width="60.421875" style="125" customWidth="1"/>
    <col min="7" max="7" width="33.8515625" style="125" customWidth="1"/>
    <col min="8" max="8" width="18.8515625" style="125" customWidth="1"/>
    <col min="9" max="9" width="19.28125" style="125" customWidth="1"/>
    <col min="10" max="10" width="21.8515625" style="125" customWidth="1"/>
    <col min="11" max="11" width="19.7109375" style="125" customWidth="1"/>
    <col min="12" max="16384" width="8.8515625" style="103" customWidth="1"/>
  </cols>
  <sheetData>
    <row r="1" spans="3:11" ht="168" customHeight="1">
      <c r="C1" s="101"/>
      <c r="D1" s="101"/>
      <c r="E1" s="102"/>
      <c r="F1" s="101"/>
      <c r="G1" s="101"/>
      <c r="H1" s="101"/>
      <c r="I1" s="1276" t="s">
        <v>596</v>
      </c>
      <c r="J1" s="1276"/>
      <c r="K1" s="1276"/>
    </row>
    <row r="2" spans="3:17" ht="52.5" customHeight="1">
      <c r="C2" s="101"/>
      <c r="D2" s="1275" t="s">
        <v>730</v>
      </c>
      <c r="E2" s="1275"/>
      <c r="F2" s="1275"/>
      <c r="G2" s="1275"/>
      <c r="H2" s="1275"/>
      <c r="I2" s="1275"/>
      <c r="J2" s="1275"/>
      <c r="K2" s="104"/>
      <c r="Q2" s="105"/>
    </row>
    <row r="3" spans="3:17" ht="25.5" customHeight="1">
      <c r="C3" s="1284">
        <v>25539000000</v>
      </c>
      <c r="D3" s="1285"/>
      <c r="E3" s="104"/>
      <c r="F3" s="104"/>
      <c r="G3" s="104"/>
      <c r="H3" s="104"/>
      <c r="I3" s="104"/>
      <c r="J3" s="104"/>
      <c r="K3" s="104"/>
      <c r="Q3" s="229"/>
    </row>
    <row r="4" spans="3:23" ht="28.5" customHeight="1" thickBot="1">
      <c r="C4" s="1283" t="s">
        <v>108</v>
      </c>
      <c r="D4" s="1283"/>
      <c r="E4" s="1156"/>
      <c r="F4" s="1156"/>
      <c r="G4" s="1156"/>
      <c r="H4" s="1156"/>
      <c r="I4" s="1156"/>
      <c r="J4" s="1156"/>
      <c r="K4" s="107" t="s">
        <v>176</v>
      </c>
      <c r="W4" s="144"/>
    </row>
    <row r="5" spans="1:11" s="802" customFormat="1" ht="92.25" customHeight="1" thickBot="1">
      <c r="A5" s="79"/>
      <c r="B5" s="1286" t="s">
        <v>334</v>
      </c>
      <c r="C5" s="1256" t="s">
        <v>325</v>
      </c>
      <c r="D5" s="1256" t="s">
        <v>335</v>
      </c>
      <c r="E5" s="1258" t="s">
        <v>324</v>
      </c>
      <c r="F5" s="1245" t="s">
        <v>326</v>
      </c>
      <c r="G5" s="1245" t="s">
        <v>323</v>
      </c>
      <c r="H5" s="1279" t="s">
        <v>327</v>
      </c>
      <c r="I5" s="1281" t="s">
        <v>637</v>
      </c>
      <c r="J5" s="1277" t="s">
        <v>638</v>
      </c>
      <c r="K5" s="1278"/>
    </row>
    <row r="6" spans="1:11" s="802" customFormat="1" ht="62.25" customHeight="1" thickBot="1">
      <c r="A6" s="79"/>
      <c r="B6" s="1287"/>
      <c r="C6" s="1257"/>
      <c r="D6" s="1257"/>
      <c r="E6" s="1259"/>
      <c r="F6" s="1246"/>
      <c r="G6" s="1246"/>
      <c r="H6" s="1280"/>
      <c r="I6" s="1282"/>
      <c r="J6" s="803" t="s">
        <v>328</v>
      </c>
      <c r="K6" s="804" t="s">
        <v>329</v>
      </c>
    </row>
    <row r="7" spans="1:11" s="114" customFormat="1" ht="16.5" thickBot="1">
      <c r="A7" s="108"/>
      <c r="B7" s="109">
        <v>1</v>
      </c>
      <c r="C7" s="109">
        <v>2</v>
      </c>
      <c r="D7" s="110">
        <v>3</v>
      </c>
      <c r="E7" s="111">
        <v>4</v>
      </c>
      <c r="F7" s="222">
        <v>5</v>
      </c>
      <c r="G7" s="223">
        <v>6</v>
      </c>
      <c r="H7" s="220">
        <v>7</v>
      </c>
      <c r="I7" s="112">
        <v>8</v>
      </c>
      <c r="J7" s="254">
        <v>9</v>
      </c>
      <c r="K7" s="113">
        <v>10</v>
      </c>
    </row>
    <row r="8" spans="1:11" s="844" customFormat="1" ht="46.5" customHeight="1" thickBot="1">
      <c r="A8" s="839"/>
      <c r="B8" s="775" t="s">
        <v>348</v>
      </c>
      <c r="C8" s="776"/>
      <c r="D8" s="776"/>
      <c r="E8" s="777" t="s">
        <v>182</v>
      </c>
      <c r="F8" s="840"/>
      <c r="G8" s="840"/>
      <c r="H8" s="841">
        <f>I8+J8</f>
        <v>37043023</v>
      </c>
      <c r="I8" s="842">
        <f>I9</f>
        <v>28969600</v>
      </c>
      <c r="J8" s="801">
        <f>J9</f>
        <v>8073423</v>
      </c>
      <c r="K8" s="843">
        <f>K9</f>
        <v>8002573</v>
      </c>
    </row>
    <row r="9" spans="1:11" s="844" customFormat="1" ht="32.25" customHeight="1" thickBot="1">
      <c r="A9" s="839"/>
      <c r="B9" s="780" t="s">
        <v>349</v>
      </c>
      <c r="C9" s="781"/>
      <c r="D9" s="781"/>
      <c r="E9" s="782" t="s">
        <v>182</v>
      </c>
      <c r="F9" s="845"/>
      <c r="G9" s="845"/>
      <c r="H9" s="846">
        <f>I9+J9</f>
        <v>37043023</v>
      </c>
      <c r="I9" s="847">
        <f>SUM(I10:I49)</f>
        <v>28969600</v>
      </c>
      <c r="J9" s="847">
        <f>SUM(J10:J49)</f>
        <v>8073423</v>
      </c>
      <c r="K9" s="847">
        <f>SUM(K10:K49)</f>
        <v>8002573</v>
      </c>
    </row>
    <row r="10" spans="2:11" s="848" customFormat="1" ht="129" customHeight="1">
      <c r="B10" s="849" t="s">
        <v>350</v>
      </c>
      <c r="C10" s="849" t="s">
        <v>312</v>
      </c>
      <c r="D10" s="849" t="s">
        <v>183</v>
      </c>
      <c r="E10" s="850" t="s">
        <v>77</v>
      </c>
      <c r="F10" s="851" t="s">
        <v>584</v>
      </c>
      <c r="G10" s="852" t="s">
        <v>392</v>
      </c>
      <c r="H10" s="853">
        <f>I10+J10</f>
        <v>50000</v>
      </c>
      <c r="I10" s="853">
        <v>50000</v>
      </c>
      <c r="J10" s="854"/>
      <c r="K10" s="855"/>
    </row>
    <row r="11" spans="2:11" s="848" customFormat="1" ht="134.25" customHeight="1">
      <c r="B11" s="849" t="s">
        <v>350</v>
      </c>
      <c r="C11" s="849" t="s">
        <v>312</v>
      </c>
      <c r="D11" s="849" t="s">
        <v>183</v>
      </c>
      <c r="E11" s="850" t="s">
        <v>77</v>
      </c>
      <c r="F11" s="851" t="s">
        <v>129</v>
      </c>
      <c r="G11" s="852" t="s">
        <v>775</v>
      </c>
      <c r="H11" s="853">
        <f>I11+J11</f>
        <v>200000</v>
      </c>
      <c r="I11" s="853">
        <v>200000</v>
      </c>
      <c r="J11" s="854"/>
      <c r="K11" s="855"/>
    </row>
    <row r="12" spans="2:11" s="856" customFormat="1" ht="138.75" customHeight="1">
      <c r="B12" s="849" t="s">
        <v>351</v>
      </c>
      <c r="C12" s="857" t="s">
        <v>495</v>
      </c>
      <c r="D12" s="849" t="s">
        <v>192</v>
      </c>
      <c r="E12" s="850" t="s">
        <v>285</v>
      </c>
      <c r="F12" s="852" t="s">
        <v>593</v>
      </c>
      <c r="G12" s="852" t="s">
        <v>776</v>
      </c>
      <c r="H12" s="853">
        <f aca="true" t="shared" si="0" ref="H12:H49">I12+J12</f>
        <v>150000</v>
      </c>
      <c r="I12" s="853">
        <v>150000</v>
      </c>
      <c r="J12" s="858"/>
      <c r="K12" s="859"/>
    </row>
    <row r="13" spans="2:11" s="860" customFormat="1" ht="15" customHeight="1" hidden="1">
      <c r="B13" s="861" t="s">
        <v>435</v>
      </c>
      <c r="C13" s="861" t="s">
        <v>436</v>
      </c>
      <c r="D13" s="861" t="s">
        <v>437</v>
      </c>
      <c r="E13" s="862" t="s">
        <v>438</v>
      </c>
      <c r="F13" s="863" t="s">
        <v>264</v>
      </c>
      <c r="G13" s="864" t="s">
        <v>263</v>
      </c>
      <c r="H13" s="865">
        <f t="shared" si="0"/>
        <v>0</v>
      </c>
      <c r="I13" s="865"/>
      <c r="J13" s="866"/>
      <c r="K13" s="867"/>
    </row>
    <row r="14" spans="2:11" s="848" customFormat="1" ht="110.25" customHeight="1">
      <c r="B14" s="849" t="s">
        <v>351</v>
      </c>
      <c r="C14" s="857" t="s">
        <v>495</v>
      </c>
      <c r="D14" s="849" t="s">
        <v>192</v>
      </c>
      <c r="E14" s="850" t="s">
        <v>285</v>
      </c>
      <c r="F14" s="868" t="s">
        <v>381</v>
      </c>
      <c r="G14" s="852" t="s">
        <v>793</v>
      </c>
      <c r="H14" s="853">
        <f t="shared" si="0"/>
        <v>305000</v>
      </c>
      <c r="I14" s="853">
        <v>305000</v>
      </c>
      <c r="J14" s="854"/>
      <c r="K14" s="855"/>
    </row>
    <row r="15" spans="2:11" s="860" customFormat="1" ht="75.75" customHeight="1" hidden="1">
      <c r="B15" s="869"/>
      <c r="C15" s="870"/>
      <c r="D15" s="871"/>
      <c r="E15" s="872"/>
      <c r="F15" s="863"/>
      <c r="G15" s="864"/>
      <c r="H15" s="873"/>
      <c r="I15" s="873"/>
      <c r="J15" s="866"/>
      <c r="K15" s="867"/>
    </row>
    <row r="16" spans="2:11" s="848" customFormat="1" ht="84" customHeight="1">
      <c r="B16" s="849" t="s">
        <v>352</v>
      </c>
      <c r="C16" s="849" t="s">
        <v>664</v>
      </c>
      <c r="D16" s="849" t="s">
        <v>665</v>
      </c>
      <c r="E16" s="850" t="s">
        <v>667</v>
      </c>
      <c r="F16" s="852" t="s">
        <v>737</v>
      </c>
      <c r="G16" s="852" t="s">
        <v>794</v>
      </c>
      <c r="H16" s="853">
        <f t="shared" si="0"/>
        <v>5200000</v>
      </c>
      <c r="I16" s="853">
        <v>5200000</v>
      </c>
      <c r="J16" s="874"/>
      <c r="K16" s="875"/>
    </row>
    <row r="17" spans="2:11" s="783" customFormat="1" ht="159.75" customHeight="1" hidden="1">
      <c r="B17" s="784" t="s">
        <v>717</v>
      </c>
      <c r="C17" s="784" t="s">
        <v>23</v>
      </c>
      <c r="D17" s="784" t="s">
        <v>450</v>
      </c>
      <c r="E17" s="785" t="s">
        <v>451</v>
      </c>
      <c r="F17" s="786" t="s">
        <v>466</v>
      </c>
      <c r="G17" s="787" t="s">
        <v>419</v>
      </c>
      <c r="H17" s="788">
        <f t="shared" si="0"/>
        <v>0</v>
      </c>
      <c r="I17" s="788"/>
      <c r="J17" s="789"/>
      <c r="K17" s="790"/>
    </row>
    <row r="18" spans="2:11" s="783" customFormat="1" ht="119.25" customHeight="1" hidden="1">
      <c r="B18" s="784" t="s">
        <v>717</v>
      </c>
      <c r="C18" s="784" t="s">
        <v>23</v>
      </c>
      <c r="D18" s="784" t="s">
        <v>450</v>
      </c>
      <c r="E18" s="785" t="s">
        <v>451</v>
      </c>
      <c r="F18" s="791" t="s">
        <v>467</v>
      </c>
      <c r="G18" s="787" t="s">
        <v>420</v>
      </c>
      <c r="H18" s="788">
        <f t="shared" si="0"/>
        <v>0</v>
      </c>
      <c r="I18" s="788"/>
      <c r="J18" s="789"/>
      <c r="K18" s="790"/>
    </row>
    <row r="19" spans="2:11" s="783" customFormat="1" ht="159.75" customHeight="1" hidden="1">
      <c r="B19" s="784" t="s">
        <v>717</v>
      </c>
      <c r="C19" s="792" t="s">
        <v>23</v>
      </c>
      <c r="D19" s="793" t="s">
        <v>450</v>
      </c>
      <c r="E19" s="794" t="s">
        <v>451</v>
      </c>
      <c r="F19" s="791" t="s">
        <v>468</v>
      </c>
      <c r="G19" s="787" t="s">
        <v>421</v>
      </c>
      <c r="H19" s="788">
        <f t="shared" si="0"/>
        <v>0</v>
      </c>
      <c r="I19" s="788"/>
      <c r="J19" s="789"/>
      <c r="K19" s="790"/>
    </row>
    <row r="20" spans="2:11" s="856" customFormat="1" ht="86.25" customHeight="1">
      <c r="B20" s="849" t="s">
        <v>354</v>
      </c>
      <c r="C20" s="849" t="s">
        <v>23</v>
      </c>
      <c r="D20" s="849" t="s">
        <v>450</v>
      </c>
      <c r="E20" s="850" t="s">
        <v>451</v>
      </c>
      <c r="F20" s="868" t="s">
        <v>736</v>
      </c>
      <c r="G20" s="852" t="s">
        <v>795</v>
      </c>
      <c r="H20" s="853">
        <f t="shared" si="0"/>
        <v>1400000</v>
      </c>
      <c r="I20" s="853">
        <v>1400000</v>
      </c>
      <c r="J20" s="858"/>
      <c r="K20" s="859"/>
    </row>
    <row r="21" spans="2:11" s="856" customFormat="1" ht="195" customHeight="1">
      <c r="B21" s="876" t="s">
        <v>357</v>
      </c>
      <c r="C21" s="877" t="s">
        <v>567</v>
      </c>
      <c r="D21" s="878" t="s">
        <v>297</v>
      </c>
      <c r="E21" s="879" t="s">
        <v>570</v>
      </c>
      <c r="F21" s="880" t="s">
        <v>452</v>
      </c>
      <c r="G21" s="852" t="s">
        <v>766</v>
      </c>
      <c r="H21" s="853">
        <f t="shared" si="0"/>
        <v>39000</v>
      </c>
      <c r="I21" s="853">
        <v>39000</v>
      </c>
      <c r="J21" s="858"/>
      <c r="K21" s="859"/>
    </row>
    <row r="22" spans="2:11" s="856" customFormat="1" ht="63.75" customHeight="1">
      <c r="B22" s="876" t="s">
        <v>358</v>
      </c>
      <c r="C22" s="876" t="s">
        <v>9</v>
      </c>
      <c r="D22" s="881" t="s">
        <v>297</v>
      </c>
      <c r="E22" s="882" t="s">
        <v>10</v>
      </c>
      <c r="F22" s="883" t="s">
        <v>385</v>
      </c>
      <c r="G22" s="852" t="s">
        <v>777</v>
      </c>
      <c r="H22" s="853">
        <f t="shared" si="0"/>
        <v>12000</v>
      </c>
      <c r="I22" s="853">
        <v>12000</v>
      </c>
      <c r="J22" s="858"/>
      <c r="K22" s="859"/>
    </row>
    <row r="23" spans="2:11" s="856" customFormat="1" ht="210.75" customHeight="1">
      <c r="B23" s="876" t="s">
        <v>360</v>
      </c>
      <c r="C23" s="884" t="s">
        <v>244</v>
      </c>
      <c r="D23" s="885">
        <v>1090</v>
      </c>
      <c r="E23" s="882" t="s">
        <v>246</v>
      </c>
      <c r="F23" s="886" t="s">
        <v>774</v>
      </c>
      <c r="G23" s="852" t="s">
        <v>778</v>
      </c>
      <c r="H23" s="853">
        <f t="shared" si="0"/>
        <v>60480</v>
      </c>
      <c r="I23" s="853">
        <v>60480</v>
      </c>
      <c r="J23" s="858"/>
      <c r="K23" s="859"/>
    </row>
    <row r="24" spans="2:11" s="856" customFormat="1" ht="87" customHeight="1">
      <c r="B24" s="876" t="s">
        <v>360</v>
      </c>
      <c r="C24" s="884" t="s">
        <v>244</v>
      </c>
      <c r="D24" s="885">
        <v>1090</v>
      </c>
      <c r="E24" s="882" t="s">
        <v>246</v>
      </c>
      <c r="F24" s="852" t="s">
        <v>136</v>
      </c>
      <c r="G24" s="887" t="s">
        <v>767</v>
      </c>
      <c r="H24" s="853">
        <f t="shared" si="0"/>
        <v>650000</v>
      </c>
      <c r="I24" s="888">
        <v>650000</v>
      </c>
      <c r="J24" s="889"/>
      <c r="K24" s="890"/>
    </row>
    <row r="25" spans="1:11" s="595" customFormat="1" ht="80.25" customHeight="1" hidden="1">
      <c r="A25" s="591"/>
      <c r="B25" s="596"/>
      <c r="C25" s="609"/>
      <c r="D25" s="610"/>
      <c r="E25" s="611" t="s">
        <v>630</v>
      </c>
      <c r="F25" s="602" t="s">
        <v>631</v>
      </c>
      <c r="G25" s="592"/>
      <c r="H25" s="593">
        <f t="shared" si="0"/>
        <v>0</v>
      </c>
      <c r="I25" s="607"/>
      <c r="J25" s="608"/>
      <c r="K25" s="607"/>
    </row>
    <row r="26" spans="2:11" s="848" customFormat="1" ht="84.75" customHeight="1">
      <c r="B26" s="891" t="s">
        <v>361</v>
      </c>
      <c r="C26" s="876" t="s">
        <v>339</v>
      </c>
      <c r="D26" s="892" t="s">
        <v>186</v>
      </c>
      <c r="E26" s="893" t="s">
        <v>340</v>
      </c>
      <c r="F26" s="851" t="s">
        <v>738</v>
      </c>
      <c r="G26" s="852" t="s">
        <v>779</v>
      </c>
      <c r="H26" s="853">
        <f t="shared" si="0"/>
        <v>1300000</v>
      </c>
      <c r="I26" s="894">
        <v>1300000</v>
      </c>
      <c r="J26" s="895"/>
      <c r="K26" s="896"/>
    </row>
    <row r="27" spans="2:11" s="848" customFormat="1" ht="84.75" customHeight="1">
      <c r="B27" s="891" t="s">
        <v>262</v>
      </c>
      <c r="C27" s="876" t="s">
        <v>78</v>
      </c>
      <c r="D27" s="892" t="s">
        <v>186</v>
      </c>
      <c r="E27" s="897" t="s">
        <v>270</v>
      </c>
      <c r="F27" s="898" t="s">
        <v>742</v>
      </c>
      <c r="G27" s="852" t="s">
        <v>796</v>
      </c>
      <c r="H27" s="853">
        <f t="shared" si="0"/>
        <v>99455</v>
      </c>
      <c r="I27" s="894">
        <v>99455</v>
      </c>
      <c r="J27" s="895"/>
      <c r="K27" s="896"/>
    </row>
    <row r="28" spans="2:11" s="856" customFormat="1" ht="100.5" customHeight="1">
      <c r="B28" s="876" t="s">
        <v>262</v>
      </c>
      <c r="C28" s="876" t="s">
        <v>78</v>
      </c>
      <c r="D28" s="876" t="s">
        <v>186</v>
      </c>
      <c r="E28" s="897" t="s">
        <v>270</v>
      </c>
      <c r="F28" s="852" t="s">
        <v>768</v>
      </c>
      <c r="G28" s="852" t="s">
        <v>780</v>
      </c>
      <c r="H28" s="853">
        <f t="shared" si="0"/>
        <v>50000</v>
      </c>
      <c r="I28" s="899">
        <v>50000</v>
      </c>
      <c r="J28" s="900"/>
      <c r="K28" s="859"/>
    </row>
    <row r="29" spans="2:11" s="848" customFormat="1" ht="99" customHeight="1">
      <c r="B29" s="876" t="s">
        <v>262</v>
      </c>
      <c r="C29" s="876" t="s">
        <v>78</v>
      </c>
      <c r="D29" s="876" t="s">
        <v>186</v>
      </c>
      <c r="E29" s="897" t="s">
        <v>270</v>
      </c>
      <c r="F29" s="901" t="s">
        <v>586</v>
      </c>
      <c r="G29" s="852" t="s">
        <v>781</v>
      </c>
      <c r="H29" s="853">
        <f t="shared" si="0"/>
        <v>9036945</v>
      </c>
      <c r="I29" s="899">
        <v>8105945</v>
      </c>
      <c r="J29" s="902">
        <v>931000</v>
      </c>
      <c r="K29" s="855">
        <v>931000</v>
      </c>
    </row>
    <row r="30" spans="2:11" s="860" customFormat="1" ht="0.75" customHeight="1" hidden="1">
      <c r="B30" s="903" t="s">
        <v>286</v>
      </c>
      <c r="C30" s="903" t="s">
        <v>287</v>
      </c>
      <c r="D30" s="903" t="s">
        <v>187</v>
      </c>
      <c r="E30" s="904" t="s">
        <v>270</v>
      </c>
      <c r="F30" s="905" t="s">
        <v>585</v>
      </c>
      <c r="G30" s="864"/>
      <c r="H30" s="865">
        <f t="shared" si="0"/>
        <v>0</v>
      </c>
      <c r="I30" s="906"/>
      <c r="J30" s="906"/>
      <c r="K30" s="907"/>
    </row>
    <row r="31" spans="2:11" s="848" customFormat="1" ht="92.25" customHeight="1">
      <c r="B31" s="876" t="s">
        <v>262</v>
      </c>
      <c r="C31" s="876" t="s">
        <v>78</v>
      </c>
      <c r="D31" s="876" t="s">
        <v>186</v>
      </c>
      <c r="E31" s="897" t="s">
        <v>270</v>
      </c>
      <c r="F31" s="908" t="s">
        <v>587</v>
      </c>
      <c r="G31" s="852" t="s">
        <v>782</v>
      </c>
      <c r="H31" s="853">
        <f t="shared" si="0"/>
        <v>199000</v>
      </c>
      <c r="I31" s="909"/>
      <c r="J31" s="909">
        <v>199000</v>
      </c>
      <c r="K31" s="896">
        <v>199000</v>
      </c>
    </row>
    <row r="32" spans="2:11" s="848" customFormat="1" ht="164.25" customHeight="1">
      <c r="B32" s="876" t="s">
        <v>363</v>
      </c>
      <c r="C32" s="876" t="s">
        <v>343</v>
      </c>
      <c r="D32" s="876" t="s">
        <v>344</v>
      </c>
      <c r="E32" s="897" t="s">
        <v>345</v>
      </c>
      <c r="F32" s="851" t="s">
        <v>384</v>
      </c>
      <c r="G32" s="852" t="s">
        <v>783</v>
      </c>
      <c r="H32" s="853">
        <f t="shared" si="0"/>
        <v>500000</v>
      </c>
      <c r="I32" s="909">
        <v>500000</v>
      </c>
      <c r="J32" s="910"/>
      <c r="K32" s="896"/>
    </row>
    <row r="33" spans="2:11" s="860" customFormat="1" ht="98.25" customHeight="1" hidden="1">
      <c r="B33" s="903" t="s">
        <v>139</v>
      </c>
      <c r="C33" s="903" t="s">
        <v>140</v>
      </c>
      <c r="D33" s="903" t="s">
        <v>141</v>
      </c>
      <c r="E33" s="904" t="s">
        <v>142</v>
      </c>
      <c r="F33" s="911" t="s">
        <v>455</v>
      </c>
      <c r="G33" s="864" t="s">
        <v>426</v>
      </c>
      <c r="H33" s="865">
        <f t="shared" si="0"/>
        <v>0</v>
      </c>
      <c r="I33" s="912"/>
      <c r="J33" s="912"/>
      <c r="K33" s="907"/>
    </row>
    <row r="34" spans="2:11" s="860" customFormat="1" ht="84.75" customHeight="1" hidden="1">
      <c r="B34" s="903" t="s">
        <v>139</v>
      </c>
      <c r="C34" s="903" t="s">
        <v>140</v>
      </c>
      <c r="D34" s="903" t="s">
        <v>141</v>
      </c>
      <c r="E34" s="904" t="s">
        <v>142</v>
      </c>
      <c r="F34" s="864" t="s">
        <v>456</v>
      </c>
      <c r="G34" s="864" t="s">
        <v>427</v>
      </c>
      <c r="H34" s="865">
        <f t="shared" si="0"/>
        <v>0</v>
      </c>
      <c r="I34" s="906"/>
      <c r="J34" s="906"/>
      <c r="K34" s="907"/>
    </row>
    <row r="35" spans="2:11" s="860" customFormat="1" ht="84.75" customHeight="1" hidden="1">
      <c r="B35" s="903" t="s">
        <v>286</v>
      </c>
      <c r="C35" s="913" t="s">
        <v>287</v>
      </c>
      <c r="D35" s="913" t="s">
        <v>187</v>
      </c>
      <c r="E35" s="914" t="s">
        <v>288</v>
      </c>
      <c r="F35" s="911" t="s">
        <v>459</v>
      </c>
      <c r="G35" s="864" t="s">
        <v>417</v>
      </c>
      <c r="H35" s="865">
        <f t="shared" si="0"/>
        <v>0</v>
      </c>
      <c r="I35" s="912"/>
      <c r="J35" s="912"/>
      <c r="K35" s="907"/>
    </row>
    <row r="36" spans="2:11" s="848" customFormat="1" ht="84.75" customHeight="1">
      <c r="B36" s="876" t="s">
        <v>139</v>
      </c>
      <c r="C36" s="915" t="s">
        <v>140</v>
      </c>
      <c r="D36" s="915" t="s">
        <v>702</v>
      </c>
      <c r="E36" s="897" t="s">
        <v>142</v>
      </c>
      <c r="F36" s="851" t="s">
        <v>734</v>
      </c>
      <c r="G36" s="852" t="s">
        <v>784</v>
      </c>
      <c r="H36" s="853">
        <f t="shared" si="0"/>
        <v>300000</v>
      </c>
      <c r="I36" s="909">
        <v>300000</v>
      </c>
      <c r="J36" s="910"/>
      <c r="K36" s="896"/>
    </row>
    <row r="37" spans="2:11" s="848" customFormat="1" ht="84.75" customHeight="1">
      <c r="B37" s="849" t="s">
        <v>364</v>
      </c>
      <c r="C37" s="916" t="s">
        <v>749</v>
      </c>
      <c r="D37" s="917" t="s">
        <v>187</v>
      </c>
      <c r="E37" s="918" t="s">
        <v>750</v>
      </c>
      <c r="F37" s="851" t="s">
        <v>756</v>
      </c>
      <c r="G37" s="852" t="s">
        <v>785</v>
      </c>
      <c r="H37" s="853">
        <f t="shared" si="0"/>
        <v>1872573</v>
      </c>
      <c r="I37" s="910"/>
      <c r="J37" s="909">
        <v>1872573</v>
      </c>
      <c r="K37" s="896">
        <v>1872573</v>
      </c>
    </row>
    <row r="38" spans="2:11" s="848" customFormat="1" ht="74.25" customHeight="1">
      <c r="B38" s="876" t="s">
        <v>365</v>
      </c>
      <c r="C38" s="915" t="s">
        <v>753</v>
      </c>
      <c r="D38" s="915" t="s">
        <v>187</v>
      </c>
      <c r="E38" s="897" t="s">
        <v>748</v>
      </c>
      <c r="F38" s="851" t="s">
        <v>588</v>
      </c>
      <c r="G38" s="852" t="s">
        <v>382</v>
      </c>
      <c r="H38" s="853">
        <f t="shared" si="0"/>
        <v>2000000</v>
      </c>
      <c r="I38" s="910"/>
      <c r="J38" s="909">
        <v>2000000</v>
      </c>
      <c r="K38" s="896">
        <v>2000000</v>
      </c>
    </row>
    <row r="39" spans="2:11" s="856" customFormat="1" ht="87" customHeight="1">
      <c r="B39" s="876" t="s">
        <v>375</v>
      </c>
      <c r="C39" s="915" t="s">
        <v>276</v>
      </c>
      <c r="D39" s="915" t="s">
        <v>571</v>
      </c>
      <c r="E39" s="897" t="s">
        <v>572</v>
      </c>
      <c r="F39" s="851" t="s">
        <v>589</v>
      </c>
      <c r="G39" s="852" t="s">
        <v>797</v>
      </c>
      <c r="H39" s="899">
        <f t="shared" si="0"/>
        <v>1100000</v>
      </c>
      <c r="I39" s="899">
        <v>1100000</v>
      </c>
      <c r="J39" s="900"/>
      <c r="K39" s="859"/>
    </row>
    <row r="40" spans="2:11" s="848" customFormat="1" ht="95.25" customHeight="1">
      <c r="B40" s="919" t="s">
        <v>366</v>
      </c>
      <c r="C40" s="915" t="s">
        <v>57</v>
      </c>
      <c r="D40" s="920" t="s">
        <v>189</v>
      </c>
      <c r="E40" s="897" t="s">
        <v>58</v>
      </c>
      <c r="F40" s="851" t="s">
        <v>590</v>
      </c>
      <c r="G40" s="852" t="s">
        <v>786</v>
      </c>
      <c r="H40" s="853">
        <f t="shared" si="0"/>
        <v>10000000</v>
      </c>
      <c r="I40" s="909">
        <v>7000000</v>
      </c>
      <c r="J40" s="921">
        <v>3000000</v>
      </c>
      <c r="K40" s="855">
        <v>3000000</v>
      </c>
    </row>
    <row r="41" spans="2:17" s="860" customFormat="1" ht="64.5" customHeight="1" hidden="1" thickBot="1">
      <c r="B41" s="922" t="s">
        <v>279</v>
      </c>
      <c r="C41" s="913" t="s">
        <v>280</v>
      </c>
      <c r="D41" s="923" t="s">
        <v>190</v>
      </c>
      <c r="E41" s="904" t="s">
        <v>573</v>
      </c>
      <c r="F41" s="864" t="s">
        <v>513</v>
      </c>
      <c r="G41" s="924" t="s">
        <v>397</v>
      </c>
      <c r="H41" s="865">
        <f t="shared" si="0"/>
        <v>0</v>
      </c>
      <c r="I41" s="925"/>
      <c r="J41" s="926"/>
      <c r="K41" s="867"/>
      <c r="Q41" s="927"/>
    </row>
    <row r="42" spans="2:17" s="848" customFormat="1" ht="77.25" customHeight="1">
      <c r="B42" s="919" t="s">
        <v>279</v>
      </c>
      <c r="C42" s="915" t="s">
        <v>280</v>
      </c>
      <c r="D42" s="920" t="s">
        <v>190</v>
      </c>
      <c r="E42" s="897" t="s">
        <v>573</v>
      </c>
      <c r="F42" s="852" t="s">
        <v>769</v>
      </c>
      <c r="G42" s="852" t="s">
        <v>770</v>
      </c>
      <c r="H42" s="853">
        <f t="shared" si="0"/>
        <v>30000</v>
      </c>
      <c r="I42" s="928">
        <v>30000</v>
      </c>
      <c r="J42" s="929"/>
      <c r="K42" s="855"/>
      <c r="Q42" s="930"/>
    </row>
    <row r="43" spans="2:17" s="856" customFormat="1" ht="149.25" customHeight="1">
      <c r="B43" s="919" t="s">
        <v>367</v>
      </c>
      <c r="C43" s="915" t="s">
        <v>661</v>
      </c>
      <c r="D43" s="920" t="s">
        <v>147</v>
      </c>
      <c r="E43" s="897" t="s">
        <v>663</v>
      </c>
      <c r="F43" s="852" t="s">
        <v>593</v>
      </c>
      <c r="G43" s="852" t="s">
        <v>787</v>
      </c>
      <c r="H43" s="853">
        <f t="shared" si="0"/>
        <v>25720</v>
      </c>
      <c r="I43" s="928">
        <v>25720</v>
      </c>
      <c r="J43" s="931"/>
      <c r="K43" s="859"/>
      <c r="Q43" s="932"/>
    </row>
    <row r="44" spans="2:11" s="848" customFormat="1" ht="141" customHeight="1">
      <c r="B44" s="919" t="s">
        <v>373</v>
      </c>
      <c r="C44" s="849" t="s">
        <v>283</v>
      </c>
      <c r="D44" s="849" t="s">
        <v>191</v>
      </c>
      <c r="E44" s="933" t="s">
        <v>284</v>
      </c>
      <c r="F44" s="852" t="s">
        <v>591</v>
      </c>
      <c r="G44" s="852" t="s">
        <v>788</v>
      </c>
      <c r="H44" s="853">
        <f t="shared" si="0"/>
        <v>60000</v>
      </c>
      <c r="I44" s="899">
        <v>60000</v>
      </c>
      <c r="J44" s="934"/>
      <c r="K44" s="855"/>
    </row>
    <row r="45" spans="2:11" s="856" customFormat="1" ht="78" customHeight="1">
      <c r="B45" s="919" t="s">
        <v>369</v>
      </c>
      <c r="C45" s="849" t="s">
        <v>457</v>
      </c>
      <c r="D45" s="849" t="s">
        <v>191</v>
      </c>
      <c r="E45" s="933" t="s">
        <v>458</v>
      </c>
      <c r="F45" s="852" t="s">
        <v>11</v>
      </c>
      <c r="G45" s="852" t="s">
        <v>789</v>
      </c>
      <c r="H45" s="853">
        <f t="shared" si="0"/>
        <v>2102000</v>
      </c>
      <c r="I45" s="899">
        <v>2102000</v>
      </c>
      <c r="J45" s="900"/>
      <c r="K45" s="859"/>
    </row>
    <row r="46" spans="2:11" s="935" customFormat="1" ht="117.75" customHeight="1">
      <c r="B46" s="849" t="s">
        <v>370</v>
      </c>
      <c r="C46" s="849" t="s">
        <v>26</v>
      </c>
      <c r="D46" s="849" t="s">
        <v>27</v>
      </c>
      <c r="E46" s="850" t="s">
        <v>28</v>
      </c>
      <c r="F46" s="852" t="s">
        <v>592</v>
      </c>
      <c r="G46" s="852" t="s">
        <v>790</v>
      </c>
      <c r="H46" s="853">
        <f t="shared" si="0"/>
        <v>50000</v>
      </c>
      <c r="I46" s="899">
        <v>50000</v>
      </c>
      <c r="J46" s="936"/>
      <c r="K46" s="894"/>
    </row>
    <row r="47" spans="2:11" s="935" customFormat="1" ht="70.5" customHeight="1">
      <c r="B47" s="849" t="s">
        <v>371</v>
      </c>
      <c r="C47" s="849" t="s">
        <v>6</v>
      </c>
      <c r="D47" s="849" t="s">
        <v>27</v>
      </c>
      <c r="E47" s="850" t="s">
        <v>7</v>
      </c>
      <c r="F47" s="852" t="s">
        <v>8</v>
      </c>
      <c r="G47" s="852" t="s">
        <v>791</v>
      </c>
      <c r="H47" s="853">
        <f t="shared" si="0"/>
        <v>80000</v>
      </c>
      <c r="I47" s="853">
        <v>80000</v>
      </c>
      <c r="J47" s="937"/>
      <c r="K47" s="894"/>
    </row>
    <row r="48" spans="2:11" s="935" customFormat="1" ht="96.75" customHeight="1">
      <c r="B48" s="849" t="s">
        <v>372</v>
      </c>
      <c r="C48" s="849" t="s">
        <v>594</v>
      </c>
      <c r="D48" s="849" t="s">
        <v>574</v>
      </c>
      <c r="E48" s="850" t="s">
        <v>595</v>
      </c>
      <c r="F48" s="852" t="s">
        <v>732</v>
      </c>
      <c r="G48" s="852" t="s">
        <v>792</v>
      </c>
      <c r="H48" s="853">
        <f t="shared" si="0"/>
        <v>56000</v>
      </c>
      <c r="I48" s="937"/>
      <c r="J48" s="853">
        <v>56000</v>
      </c>
      <c r="K48" s="894"/>
    </row>
    <row r="49" spans="2:11" s="935" customFormat="1" ht="114" customHeight="1" thickBot="1">
      <c r="B49" s="849" t="s">
        <v>377</v>
      </c>
      <c r="C49" s="938" t="s">
        <v>445</v>
      </c>
      <c r="D49" s="938" t="s">
        <v>302</v>
      </c>
      <c r="E49" s="939" t="s">
        <v>465</v>
      </c>
      <c r="F49" s="868" t="s">
        <v>771</v>
      </c>
      <c r="G49" s="852" t="s">
        <v>772</v>
      </c>
      <c r="H49" s="853">
        <f t="shared" si="0"/>
        <v>114850</v>
      </c>
      <c r="I49" s="853">
        <v>100000</v>
      </c>
      <c r="J49" s="853">
        <v>14850</v>
      </c>
      <c r="K49" s="894"/>
    </row>
    <row r="50" spans="2:11" s="816" customFormat="1" ht="50.25" customHeight="1">
      <c r="B50" s="810" t="s">
        <v>308</v>
      </c>
      <c r="C50" s="811"/>
      <c r="D50" s="811"/>
      <c r="E50" s="812" t="s">
        <v>293</v>
      </c>
      <c r="F50" s="817"/>
      <c r="G50" s="817"/>
      <c r="H50" s="818">
        <f>I50+J50</f>
        <v>8042070</v>
      </c>
      <c r="I50" s="819">
        <f>I51</f>
        <v>6626337</v>
      </c>
      <c r="J50" s="819">
        <f>J51</f>
        <v>1415733</v>
      </c>
      <c r="K50" s="824">
        <f>K51</f>
        <v>1415733</v>
      </c>
    </row>
    <row r="51" spans="2:11" s="820" customFormat="1" ht="41.25" thickBot="1">
      <c r="B51" s="814" t="s">
        <v>309</v>
      </c>
      <c r="C51" s="813"/>
      <c r="D51" s="813"/>
      <c r="E51" s="815" t="s">
        <v>293</v>
      </c>
      <c r="F51" s="821"/>
      <c r="G51" s="821"/>
      <c r="H51" s="822">
        <f>I51+J51</f>
        <v>8042070</v>
      </c>
      <c r="I51" s="823">
        <f>SUM(I52:I66)</f>
        <v>6626337</v>
      </c>
      <c r="J51" s="823">
        <f>SUM(J52:J66)</f>
        <v>1415733</v>
      </c>
      <c r="K51" s="823">
        <f>SUM(K52:K66)</f>
        <v>1415733</v>
      </c>
    </row>
    <row r="52" spans="2:11" s="944" customFormat="1" ht="157.5" customHeight="1">
      <c r="B52" s="940" t="s">
        <v>390</v>
      </c>
      <c r="C52" s="876"/>
      <c r="D52" s="876"/>
      <c r="E52" s="897"/>
      <c r="F52" s="941" t="s">
        <v>16</v>
      </c>
      <c r="G52" s="852" t="s">
        <v>798</v>
      </c>
      <c r="H52" s="942">
        <f>I52+J52</f>
        <v>7581570</v>
      </c>
      <c r="I52" s="943">
        <v>6165837</v>
      </c>
      <c r="J52" s="896">
        <v>1415733</v>
      </c>
      <c r="K52" s="896">
        <v>1415733</v>
      </c>
    </row>
    <row r="53" spans="2:11" s="949" customFormat="1" ht="86.25" customHeight="1" hidden="1">
      <c r="B53" s="903"/>
      <c r="C53" s="903"/>
      <c r="D53" s="903"/>
      <c r="E53" s="904"/>
      <c r="F53" s="945"/>
      <c r="G53" s="946"/>
      <c r="H53" s="947"/>
      <c r="I53" s="948"/>
      <c r="J53" s="948"/>
      <c r="K53" s="907"/>
    </row>
    <row r="54" spans="2:11" s="949" customFormat="1" ht="104.25" customHeight="1" hidden="1">
      <c r="B54" s="903"/>
      <c r="C54" s="903"/>
      <c r="D54" s="950"/>
      <c r="E54" s="951"/>
      <c r="F54" s="945"/>
      <c r="G54" s="946"/>
      <c r="H54" s="947"/>
      <c r="I54" s="952"/>
      <c r="J54" s="952"/>
      <c r="K54" s="907"/>
    </row>
    <row r="55" spans="2:11" s="949" customFormat="1" ht="66.75" customHeight="1" hidden="1">
      <c r="B55" s="903"/>
      <c r="C55" s="903"/>
      <c r="D55" s="950"/>
      <c r="E55" s="951"/>
      <c r="F55" s="953"/>
      <c r="G55" s="946"/>
      <c r="H55" s="947"/>
      <c r="I55" s="954"/>
      <c r="J55" s="954"/>
      <c r="K55" s="907"/>
    </row>
    <row r="56" spans="2:11" s="949" customFormat="1" ht="101.25" customHeight="1" hidden="1">
      <c r="B56" s="903" t="s">
        <v>690</v>
      </c>
      <c r="C56" s="903" t="s">
        <v>691</v>
      </c>
      <c r="D56" s="950" t="s">
        <v>295</v>
      </c>
      <c r="E56" s="951" t="s">
        <v>692</v>
      </c>
      <c r="F56" s="953" t="s">
        <v>462</v>
      </c>
      <c r="G56" s="945" t="s">
        <v>425</v>
      </c>
      <c r="H56" s="955">
        <f aca="true" t="shared" si="1" ref="H56:H66">I56+J56</f>
        <v>0</v>
      </c>
      <c r="I56" s="956"/>
      <c r="J56" s="956"/>
      <c r="K56" s="907"/>
    </row>
    <row r="57" spans="2:11" s="949" customFormat="1" ht="101.25" customHeight="1" hidden="1">
      <c r="B57" s="903" t="s">
        <v>690</v>
      </c>
      <c r="C57" s="903" t="s">
        <v>691</v>
      </c>
      <c r="D57" s="950" t="s">
        <v>295</v>
      </c>
      <c r="E57" s="951" t="s">
        <v>692</v>
      </c>
      <c r="F57" s="945" t="s">
        <v>144</v>
      </c>
      <c r="G57" s="946" t="s">
        <v>757</v>
      </c>
      <c r="H57" s="957">
        <f t="shared" si="1"/>
        <v>0</v>
      </c>
      <c r="I57" s="958"/>
      <c r="J57" s="958"/>
      <c r="K57" s="907"/>
    </row>
    <row r="58" spans="2:11" s="960" customFormat="1" ht="81.75" customHeight="1">
      <c r="B58" s="876" t="s">
        <v>12</v>
      </c>
      <c r="C58" s="876" t="s">
        <v>9</v>
      </c>
      <c r="D58" s="876" t="s">
        <v>297</v>
      </c>
      <c r="E58" s="939" t="s">
        <v>10</v>
      </c>
      <c r="F58" s="959" t="s">
        <v>385</v>
      </c>
      <c r="G58" s="852" t="s">
        <v>799</v>
      </c>
      <c r="H58" s="942">
        <f t="shared" si="1"/>
        <v>69000</v>
      </c>
      <c r="I58" s="894">
        <v>69000</v>
      </c>
      <c r="J58" s="894"/>
      <c r="K58" s="894"/>
    </row>
    <row r="59" spans="2:11" s="949" customFormat="1" ht="100.5" customHeight="1" hidden="1">
      <c r="B59" s="961" t="s">
        <v>197</v>
      </c>
      <c r="C59" s="962" t="s">
        <v>529</v>
      </c>
      <c r="D59" s="962" t="s">
        <v>297</v>
      </c>
      <c r="E59" s="963" t="s">
        <v>613</v>
      </c>
      <c r="F59" s="945" t="s">
        <v>525</v>
      </c>
      <c r="G59" s="953" t="s">
        <v>398</v>
      </c>
      <c r="H59" s="947">
        <f t="shared" si="1"/>
        <v>0</v>
      </c>
      <c r="I59" s="964"/>
      <c r="J59" s="964"/>
      <c r="K59" s="964"/>
    </row>
    <row r="60" spans="2:11" s="960" customFormat="1" ht="100.5" customHeight="1">
      <c r="B60" s="876" t="s">
        <v>12</v>
      </c>
      <c r="C60" s="876" t="s">
        <v>9</v>
      </c>
      <c r="D60" s="876" t="s">
        <v>297</v>
      </c>
      <c r="E60" s="939" t="s">
        <v>10</v>
      </c>
      <c r="F60" s="965" t="s">
        <v>460</v>
      </c>
      <c r="G60" s="965" t="s">
        <v>773</v>
      </c>
      <c r="H60" s="966">
        <f t="shared" si="1"/>
        <v>31000</v>
      </c>
      <c r="I60" s="894">
        <v>31000</v>
      </c>
      <c r="J60" s="894"/>
      <c r="K60" s="894"/>
    </row>
    <row r="61" spans="8:11" s="949" customFormat="1" ht="79.5" customHeight="1" hidden="1">
      <c r="H61" s="955">
        <f t="shared" si="1"/>
        <v>0</v>
      </c>
      <c r="I61" s="964"/>
      <c r="J61" s="964"/>
      <c r="K61" s="964"/>
    </row>
    <row r="62" spans="2:11" s="969" customFormat="1" ht="123" customHeight="1">
      <c r="B62" s="967" t="s">
        <v>197</v>
      </c>
      <c r="C62" s="967" t="s">
        <v>529</v>
      </c>
      <c r="D62" s="967" t="s">
        <v>297</v>
      </c>
      <c r="E62" s="968" t="s">
        <v>613</v>
      </c>
      <c r="F62" s="941" t="s">
        <v>16</v>
      </c>
      <c r="G62" s="852" t="s">
        <v>798</v>
      </c>
      <c r="H62" s="966">
        <f t="shared" si="1"/>
        <v>150000</v>
      </c>
      <c r="I62" s="894">
        <v>150000</v>
      </c>
      <c r="J62" s="890"/>
      <c r="K62" s="890"/>
    </row>
    <row r="63" spans="2:11" s="960" customFormat="1" ht="72" customHeight="1">
      <c r="B63" s="970" t="s">
        <v>259</v>
      </c>
      <c r="C63" s="970" t="s">
        <v>532</v>
      </c>
      <c r="D63" s="970" t="s">
        <v>298</v>
      </c>
      <c r="E63" s="971" t="s">
        <v>615</v>
      </c>
      <c r="F63" s="941" t="s">
        <v>386</v>
      </c>
      <c r="G63" s="852" t="s">
        <v>800</v>
      </c>
      <c r="H63" s="942">
        <f t="shared" si="1"/>
        <v>75000</v>
      </c>
      <c r="I63" s="943">
        <v>75000</v>
      </c>
      <c r="J63" s="972"/>
      <c r="K63" s="896"/>
    </row>
    <row r="64" spans="2:11" s="960" customFormat="1" ht="72" customHeight="1">
      <c r="B64" s="876" t="s">
        <v>13</v>
      </c>
      <c r="C64" s="876" t="s">
        <v>14</v>
      </c>
      <c r="D64" s="876" t="s">
        <v>298</v>
      </c>
      <c r="E64" s="893" t="s">
        <v>15</v>
      </c>
      <c r="F64" s="941" t="s">
        <v>386</v>
      </c>
      <c r="G64" s="852" t="s">
        <v>801</v>
      </c>
      <c r="H64" s="942">
        <f t="shared" si="1"/>
        <v>75000</v>
      </c>
      <c r="I64" s="973">
        <v>75000</v>
      </c>
      <c r="J64" s="895"/>
      <c r="K64" s="894"/>
    </row>
    <row r="65" spans="2:11" s="949" customFormat="1" ht="105" customHeight="1" hidden="1">
      <c r="B65" s="974" t="s">
        <v>261</v>
      </c>
      <c r="C65" s="974" t="s">
        <v>508</v>
      </c>
      <c r="D65" s="974" t="s">
        <v>298</v>
      </c>
      <c r="E65" s="975" t="s">
        <v>619</v>
      </c>
      <c r="F65" s="976" t="s">
        <v>733</v>
      </c>
      <c r="G65" s="946" t="s">
        <v>757</v>
      </c>
      <c r="H65" s="957">
        <f t="shared" si="1"/>
        <v>0</v>
      </c>
      <c r="I65" s="977"/>
      <c r="J65" s="978"/>
      <c r="K65" s="952"/>
    </row>
    <row r="66" spans="2:11" s="960" customFormat="1" ht="138" customHeight="1">
      <c r="B66" s="940" t="s">
        <v>389</v>
      </c>
      <c r="C66" s="876"/>
      <c r="D66" s="876"/>
      <c r="E66" s="893"/>
      <c r="F66" s="852" t="s">
        <v>129</v>
      </c>
      <c r="G66" s="852" t="s">
        <v>393</v>
      </c>
      <c r="H66" s="979">
        <f t="shared" si="1"/>
        <v>60500</v>
      </c>
      <c r="I66" s="973">
        <v>60500</v>
      </c>
      <c r="J66" s="895"/>
      <c r="K66" s="894"/>
    </row>
    <row r="67" spans="2:11" s="523" customFormat="1" ht="74.25" customHeight="1">
      <c r="B67" s="227" t="s">
        <v>200</v>
      </c>
      <c r="C67" s="227"/>
      <c r="D67" s="227"/>
      <c r="E67" s="495" t="s">
        <v>299</v>
      </c>
      <c r="F67" s="496"/>
      <c r="G67" s="497"/>
      <c r="H67" s="835">
        <f>I67+J67</f>
        <v>2262700</v>
      </c>
      <c r="I67" s="836">
        <f>I68</f>
        <v>2262700</v>
      </c>
      <c r="J67" s="837">
        <f>J68</f>
        <v>0</v>
      </c>
      <c r="K67" s="837">
        <f>K68</f>
        <v>0</v>
      </c>
    </row>
    <row r="68" spans="2:11" s="523" customFormat="1" ht="74.25" customHeight="1" thickBot="1">
      <c r="B68" s="135" t="s">
        <v>201</v>
      </c>
      <c r="C68" s="629"/>
      <c r="D68" s="629"/>
      <c r="E68" s="495" t="s">
        <v>299</v>
      </c>
      <c r="F68" s="169"/>
      <c r="G68" s="159"/>
      <c r="H68" s="838">
        <f>I68+J68</f>
        <v>2262700</v>
      </c>
      <c r="I68" s="799">
        <f>SUM(I69:I85)</f>
        <v>2262700</v>
      </c>
      <c r="J68" s="799">
        <f>SUM(J69:J85)</f>
        <v>0</v>
      </c>
      <c r="K68" s="799">
        <f>SUM(K69:K85)</f>
        <v>0</v>
      </c>
    </row>
    <row r="69" spans="2:11" s="848" customFormat="1" ht="96.75" customHeight="1">
      <c r="B69" s="849" t="s">
        <v>202</v>
      </c>
      <c r="C69" s="938" t="s">
        <v>311</v>
      </c>
      <c r="D69" s="938" t="s">
        <v>183</v>
      </c>
      <c r="E69" s="980" t="s">
        <v>706</v>
      </c>
      <c r="F69" s="851" t="s">
        <v>129</v>
      </c>
      <c r="G69" s="852" t="s">
        <v>765</v>
      </c>
      <c r="H69" s="853">
        <f>I69+J69</f>
        <v>30000</v>
      </c>
      <c r="I69" s="855">
        <v>30000</v>
      </c>
      <c r="J69" s="981"/>
      <c r="K69" s="896"/>
    </row>
    <row r="70" spans="2:11" s="848" customFormat="1" ht="99.75" customHeight="1" hidden="1">
      <c r="B70" s="982"/>
      <c r="C70" s="983"/>
      <c r="D70" s="982"/>
      <c r="E70" s="984"/>
      <c r="F70" s="946"/>
      <c r="G70" s="946"/>
      <c r="H70" s="985"/>
      <c r="I70" s="986"/>
      <c r="J70" s="987"/>
      <c r="K70" s="988"/>
    </row>
    <row r="71" spans="2:11" s="848" customFormat="1" ht="94.5" customHeight="1">
      <c r="B71" s="967" t="s">
        <v>220</v>
      </c>
      <c r="C71" s="876" t="s">
        <v>221</v>
      </c>
      <c r="D71" s="876" t="s">
        <v>300</v>
      </c>
      <c r="E71" s="897" t="s">
        <v>222</v>
      </c>
      <c r="F71" s="887" t="s">
        <v>383</v>
      </c>
      <c r="G71" s="852" t="s">
        <v>802</v>
      </c>
      <c r="H71" s="853">
        <f aca="true" t="shared" si="2" ref="H71:H85">I71+J71</f>
        <v>12000</v>
      </c>
      <c r="I71" s="888">
        <v>12000</v>
      </c>
      <c r="J71" s="989"/>
      <c r="K71" s="990"/>
    </row>
    <row r="72" spans="2:11" s="848" customFormat="1" ht="76.5" customHeight="1">
      <c r="B72" s="991" t="s">
        <v>223</v>
      </c>
      <c r="C72" s="991" t="s">
        <v>224</v>
      </c>
      <c r="D72" s="991" t="s">
        <v>301</v>
      </c>
      <c r="E72" s="992" t="s">
        <v>29</v>
      </c>
      <c r="F72" s="887" t="s">
        <v>383</v>
      </c>
      <c r="G72" s="852" t="s">
        <v>803</v>
      </c>
      <c r="H72" s="899">
        <f t="shared" si="2"/>
        <v>140000</v>
      </c>
      <c r="I72" s="993">
        <v>140000</v>
      </c>
      <c r="J72" s="993"/>
      <c r="K72" s="894"/>
    </row>
    <row r="73" spans="2:11" s="848" customFormat="1" ht="99.75" customHeight="1" hidden="1">
      <c r="B73" s="994" t="s">
        <v>223</v>
      </c>
      <c r="C73" s="974" t="s">
        <v>224</v>
      </c>
      <c r="D73" s="995" t="s">
        <v>301</v>
      </c>
      <c r="E73" s="996" t="s">
        <v>216</v>
      </c>
      <c r="F73" s="997"/>
      <c r="G73" s="946" t="s">
        <v>757</v>
      </c>
      <c r="H73" s="985">
        <f t="shared" si="2"/>
        <v>0</v>
      </c>
      <c r="I73" s="998"/>
      <c r="J73" s="998"/>
      <c r="K73" s="999"/>
    </row>
    <row r="74" spans="2:11" s="848" customFormat="1" ht="83.25" customHeight="1">
      <c r="B74" s="991" t="s">
        <v>225</v>
      </c>
      <c r="C74" s="991" t="s">
        <v>226</v>
      </c>
      <c r="D74" s="991" t="s">
        <v>301</v>
      </c>
      <c r="E74" s="992" t="s">
        <v>217</v>
      </c>
      <c r="F74" s="887" t="s">
        <v>383</v>
      </c>
      <c r="G74" s="852" t="s">
        <v>803</v>
      </c>
      <c r="H74" s="853">
        <f t="shared" si="2"/>
        <v>14000</v>
      </c>
      <c r="I74" s="1000">
        <v>14000</v>
      </c>
      <c r="J74" s="1000"/>
      <c r="K74" s="896"/>
    </row>
    <row r="75" spans="2:11" s="848" customFormat="1" ht="81" customHeight="1">
      <c r="B75" s="967" t="s">
        <v>240</v>
      </c>
      <c r="C75" s="876" t="s">
        <v>548</v>
      </c>
      <c r="D75" s="876" t="s">
        <v>301</v>
      </c>
      <c r="E75" s="1001" t="s">
        <v>634</v>
      </c>
      <c r="F75" s="887" t="s">
        <v>383</v>
      </c>
      <c r="G75" s="852" t="s">
        <v>804</v>
      </c>
      <c r="H75" s="853">
        <f t="shared" si="2"/>
        <v>60000</v>
      </c>
      <c r="I75" s="888">
        <v>60000</v>
      </c>
      <c r="J75" s="989"/>
      <c r="K75" s="894"/>
    </row>
    <row r="76" spans="2:11" s="848" customFormat="1" ht="81.75" customHeight="1">
      <c r="B76" s="849" t="s">
        <v>422</v>
      </c>
      <c r="C76" s="849" t="s">
        <v>423</v>
      </c>
      <c r="D76" s="849" t="s">
        <v>297</v>
      </c>
      <c r="E76" s="1002" t="s">
        <v>424</v>
      </c>
      <c r="F76" s="887" t="s">
        <v>383</v>
      </c>
      <c r="G76" s="852" t="s">
        <v>802</v>
      </c>
      <c r="H76" s="853">
        <f t="shared" si="2"/>
        <v>3000</v>
      </c>
      <c r="I76" s="855">
        <v>3000</v>
      </c>
      <c r="J76" s="981"/>
      <c r="K76" s="896"/>
    </row>
    <row r="77" spans="2:11" s="848" customFormat="1" ht="138.75" customHeight="1" hidden="1">
      <c r="B77" s="994" t="s">
        <v>453</v>
      </c>
      <c r="C77" s="974" t="s">
        <v>436</v>
      </c>
      <c r="D77" s="974" t="s">
        <v>437</v>
      </c>
      <c r="E77" s="1003" t="s">
        <v>438</v>
      </c>
      <c r="F77" s="1004" t="s">
        <v>454</v>
      </c>
      <c r="G77" s="946" t="s">
        <v>418</v>
      </c>
      <c r="H77" s="985">
        <f t="shared" si="2"/>
        <v>0</v>
      </c>
      <c r="I77" s="1005"/>
      <c r="J77" s="1006"/>
      <c r="K77" s="999"/>
    </row>
    <row r="78" spans="2:11" s="848" customFormat="1" ht="124.5" customHeight="1">
      <c r="B78" s="967" t="s">
        <v>248</v>
      </c>
      <c r="C78" s="876" t="s">
        <v>530</v>
      </c>
      <c r="D78" s="885">
        <v>1010</v>
      </c>
      <c r="E78" s="897" t="s">
        <v>247</v>
      </c>
      <c r="F78" s="887" t="s">
        <v>383</v>
      </c>
      <c r="G78" s="852" t="s">
        <v>805</v>
      </c>
      <c r="H78" s="853">
        <f t="shared" si="2"/>
        <v>1000000</v>
      </c>
      <c r="I78" s="855">
        <v>1000000</v>
      </c>
      <c r="J78" s="981"/>
      <c r="K78" s="896"/>
    </row>
    <row r="79" spans="2:11" s="848" customFormat="1" ht="65.25" customHeight="1" thickBot="1">
      <c r="B79" s="849" t="s">
        <v>250</v>
      </c>
      <c r="C79" s="849" t="s">
        <v>244</v>
      </c>
      <c r="D79" s="849" t="s">
        <v>565</v>
      </c>
      <c r="E79" s="850" t="s">
        <v>246</v>
      </c>
      <c r="F79" s="887" t="s">
        <v>383</v>
      </c>
      <c r="G79" s="852" t="s">
        <v>802</v>
      </c>
      <c r="H79" s="853">
        <f t="shared" si="2"/>
        <v>1003700</v>
      </c>
      <c r="I79" s="1007">
        <v>1003700</v>
      </c>
      <c r="J79" s="855"/>
      <c r="K79" s="896"/>
    </row>
    <row r="80" spans="2:11" s="118" customFormat="1" ht="125.25" customHeight="1" hidden="1">
      <c r="B80" s="76" t="s">
        <v>250</v>
      </c>
      <c r="C80" s="76" t="s">
        <v>244</v>
      </c>
      <c r="D80" s="76" t="s">
        <v>565</v>
      </c>
      <c r="E80" s="133" t="s">
        <v>246</v>
      </c>
      <c r="F80" s="272" t="s">
        <v>735</v>
      </c>
      <c r="G80" s="187" t="s">
        <v>731</v>
      </c>
      <c r="H80" s="225">
        <f t="shared" si="2"/>
        <v>0</v>
      </c>
      <c r="I80" s="137"/>
      <c r="J80" s="115"/>
      <c r="K80" s="142"/>
    </row>
    <row r="81" spans="1:11" ht="147" customHeight="1" hidden="1">
      <c r="A81" s="103"/>
      <c r="B81" s="76" t="s">
        <v>250</v>
      </c>
      <c r="C81" s="76" t="s">
        <v>244</v>
      </c>
      <c r="D81" s="76" t="s">
        <v>565</v>
      </c>
      <c r="E81" s="133" t="s">
        <v>246</v>
      </c>
      <c r="F81" s="272" t="s">
        <v>735</v>
      </c>
      <c r="G81" s="187" t="s">
        <v>731</v>
      </c>
      <c r="H81" s="225">
        <f t="shared" si="2"/>
        <v>0</v>
      </c>
      <c r="I81" s="119"/>
      <c r="J81" s="119"/>
      <c r="K81" s="142"/>
    </row>
    <row r="82" spans="1:11" ht="75" customHeight="1" hidden="1">
      <c r="A82" s="103"/>
      <c r="B82" s="76" t="s">
        <v>250</v>
      </c>
      <c r="C82" s="76" t="s">
        <v>244</v>
      </c>
      <c r="D82" s="76" t="s">
        <v>565</v>
      </c>
      <c r="E82" s="133" t="s">
        <v>246</v>
      </c>
      <c r="F82" s="272" t="s">
        <v>735</v>
      </c>
      <c r="G82" s="187" t="s">
        <v>731</v>
      </c>
      <c r="H82" s="225">
        <f t="shared" si="2"/>
        <v>0</v>
      </c>
      <c r="I82" s="119"/>
      <c r="J82" s="119"/>
      <c r="K82" s="143"/>
    </row>
    <row r="83" spans="1:11" ht="75" customHeight="1" hidden="1">
      <c r="A83" s="103"/>
      <c r="B83" s="76" t="s">
        <v>250</v>
      </c>
      <c r="C83" s="76" t="s">
        <v>244</v>
      </c>
      <c r="D83" s="76" t="s">
        <v>565</v>
      </c>
      <c r="E83" s="133" t="s">
        <v>246</v>
      </c>
      <c r="F83" s="272" t="s">
        <v>735</v>
      </c>
      <c r="G83" s="187" t="s">
        <v>731</v>
      </c>
      <c r="H83" s="225">
        <f t="shared" si="2"/>
        <v>0</v>
      </c>
      <c r="I83" s="141"/>
      <c r="J83" s="141"/>
      <c r="K83" s="143"/>
    </row>
    <row r="84" spans="1:11" ht="75" customHeight="1" hidden="1">
      <c r="A84" s="103"/>
      <c r="B84" s="103"/>
      <c r="C84" s="103"/>
      <c r="D84" s="103"/>
      <c r="E84" s="103"/>
      <c r="F84" s="103"/>
      <c r="G84" s="103"/>
      <c r="H84" s="225">
        <f t="shared" si="2"/>
        <v>0</v>
      </c>
      <c r="I84" s="141"/>
      <c r="J84" s="324"/>
      <c r="K84" s="143"/>
    </row>
    <row r="85" spans="1:11" ht="87" customHeight="1" hidden="1" thickBot="1">
      <c r="A85" s="103"/>
      <c r="B85" s="76" t="s">
        <v>250</v>
      </c>
      <c r="C85" s="76" t="s">
        <v>244</v>
      </c>
      <c r="D85" s="76" t="s">
        <v>565</v>
      </c>
      <c r="E85" s="133" t="s">
        <v>246</v>
      </c>
      <c r="F85" s="272" t="s">
        <v>735</v>
      </c>
      <c r="G85" s="187" t="s">
        <v>731</v>
      </c>
      <c r="H85" s="225">
        <f t="shared" si="2"/>
        <v>0</v>
      </c>
      <c r="I85" s="141"/>
      <c r="J85" s="324"/>
      <c r="K85" s="143"/>
    </row>
    <row r="86" spans="2:11" s="523" customFormat="1" ht="41.25" thickBot="1">
      <c r="B86" s="160" t="s">
        <v>575</v>
      </c>
      <c r="C86" s="161"/>
      <c r="D86" s="161"/>
      <c r="E86" s="152" t="s">
        <v>4</v>
      </c>
      <c r="F86" s="650"/>
      <c r="G86" s="650"/>
      <c r="H86" s="795">
        <f>I86+J86</f>
        <v>748000</v>
      </c>
      <c r="I86" s="796">
        <f>I87</f>
        <v>668000</v>
      </c>
      <c r="J86" s="797">
        <f>J87</f>
        <v>80000</v>
      </c>
      <c r="K86" s="797">
        <f>K87</f>
        <v>80000</v>
      </c>
    </row>
    <row r="87" spans="2:11" s="523" customFormat="1" ht="48.75" customHeight="1" thickBot="1">
      <c r="B87" s="692" t="s">
        <v>576</v>
      </c>
      <c r="C87" s="693"/>
      <c r="D87" s="693"/>
      <c r="E87" s="694" t="s">
        <v>5</v>
      </c>
      <c r="F87" s="162"/>
      <c r="G87" s="778"/>
      <c r="H87" s="798">
        <f>I87+J87</f>
        <v>748000</v>
      </c>
      <c r="I87" s="799">
        <f>I88+I91+I92+I90</f>
        <v>668000</v>
      </c>
      <c r="J87" s="800">
        <f>J88+J91+J92+J90</f>
        <v>80000</v>
      </c>
      <c r="K87" s="800">
        <f>K88+K91+K92+K90</f>
        <v>80000</v>
      </c>
    </row>
    <row r="88" spans="2:11" s="960" customFormat="1" ht="66.75" customHeight="1">
      <c r="B88" s="1008" t="s">
        <v>697</v>
      </c>
      <c r="C88" s="849" t="s">
        <v>254</v>
      </c>
      <c r="D88" s="915" t="s">
        <v>635</v>
      </c>
      <c r="E88" s="1009" t="s">
        <v>256</v>
      </c>
      <c r="F88" s="851" t="s">
        <v>129</v>
      </c>
      <c r="G88" s="852" t="s">
        <v>765</v>
      </c>
      <c r="H88" s="1010">
        <f aca="true" t="shared" si="3" ref="H88:H102">I88+J88</f>
        <v>50000</v>
      </c>
      <c r="I88" s="855">
        <v>50000</v>
      </c>
      <c r="J88" s="989"/>
      <c r="K88" s="989"/>
    </row>
    <row r="89" spans="2:11" s="949" customFormat="1" ht="72.75" customHeight="1" hidden="1">
      <c r="B89" s="1011"/>
      <c r="C89" s="903"/>
      <c r="D89" s="903"/>
      <c r="E89" s="1012"/>
      <c r="F89" s="945"/>
      <c r="G89" s="864"/>
      <c r="H89" s="1013"/>
      <c r="I89" s="1014"/>
      <c r="J89" s="1014"/>
      <c r="K89" s="1015"/>
    </row>
    <row r="90" spans="2:11" s="944" customFormat="1" ht="89.25" customHeight="1">
      <c r="B90" s="1016" t="s">
        <v>388</v>
      </c>
      <c r="C90" s="861"/>
      <c r="D90" s="861"/>
      <c r="E90" s="1017"/>
      <c r="F90" s="965" t="s">
        <v>387</v>
      </c>
      <c r="G90" s="852" t="s">
        <v>806</v>
      </c>
      <c r="H90" s="1018">
        <f t="shared" si="3"/>
        <v>393000</v>
      </c>
      <c r="I90" s="855">
        <v>313000</v>
      </c>
      <c r="J90" s="855">
        <v>80000</v>
      </c>
      <c r="K90" s="989">
        <v>80000</v>
      </c>
    </row>
    <row r="91" spans="2:11" s="944" customFormat="1" ht="144" customHeight="1">
      <c r="B91" s="1019">
        <v>1014082</v>
      </c>
      <c r="C91" s="876" t="s">
        <v>255</v>
      </c>
      <c r="D91" s="876" t="s">
        <v>635</v>
      </c>
      <c r="E91" s="882" t="s">
        <v>257</v>
      </c>
      <c r="F91" s="852" t="s">
        <v>593</v>
      </c>
      <c r="G91" s="852" t="s">
        <v>807</v>
      </c>
      <c r="H91" s="1018">
        <f t="shared" si="3"/>
        <v>250000</v>
      </c>
      <c r="I91" s="1020">
        <v>250000</v>
      </c>
      <c r="J91" s="1021"/>
      <c r="K91" s="890"/>
    </row>
    <row r="92" spans="2:11" s="960" customFormat="1" ht="67.5" customHeight="1" thickBot="1">
      <c r="B92" s="1019">
        <v>1014082</v>
      </c>
      <c r="C92" s="876" t="s">
        <v>255</v>
      </c>
      <c r="D92" s="876" t="s">
        <v>635</v>
      </c>
      <c r="E92" s="882" t="s">
        <v>257</v>
      </c>
      <c r="F92" s="1022" t="s">
        <v>391</v>
      </c>
      <c r="G92" s="852" t="s">
        <v>808</v>
      </c>
      <c r="H92" s="1010">
        <f t="shared" si="3"/>
        <v>55000</v>
      </c>
      <c r="I92" s="1023">
        <v>55000</v>
      </c>
      <c r="J92" s="1024"/>
      <c r="K92" s="896"/>
    </row>
    <row r="93" spans="2:11" s="523" customFormat="1" ht="53.25" customHeight="1">
      <c r="B93" s="160" t="s">
        <v>204</v>
      </c>
      <c r="C93" s="161"/>
      <c r="D93" s="161"/>
      <c r="E93" s="152" t="s">
        <v>307</v>
      </c>
      <c r="F93" s="650"/>
      <c r="G93" s="650"/>
      <c r="H93" s="808">
        <f t="shared" si="3"/>
        <v>84000</v>
      </c>
      <c r="I93" s="796">
        <f>I94</f>
        <v>84000</v>
      </c>
      <c r="J93" s="796">
        <f>J94</f>
        <v>0</v>
      </c>
      <c r="K93" s="796">
        <f>K94</f>
        <v>0</v>
      </c>
    </row>
    <row r="94" spans="2:11" s="523" customFormat="1" ht="47.25" customHeight="1">
      <c r="B94" s="806" t="s">
        <v>205</v>
      </c>
      <c r="C94" s="807"/>
      <c r="D94" s="807"/>
      <c r="E94" s="834" t="s">
        <v>636</v>
      </c>
      <c r="F94" s="649"/>
      <c r="G94" s="649"/>
      <c r="H94" s="809">
        <f t="shared" si="3"/>
        <v>84000</v>
      </c>
      <c r="I94" s="805">
        <f>I95+I101</f>
        <v>84000</v>
      </c>
      <c r="J94" s="805">
        <f>J95+J101</f>
        <v>0</v>
      </c>
      <c r="K94" s="805">
        <f>K95+K101</f>
        <v>0</v>
      </c>
    </row>
    <row r="95" spans="2:11" s="960" customFormat="1" ht="91.5" customHeight="1">
      <c r="B95" s="849" t="s">
        <v>206</v>
      </c>
      <c r="C95" s="849" t="s">
        <v>311</v>
      </c>
      <c r="D95" s="849" t="s">
        <v>183</v>
      </c>
      <c r="E95" s="850" t="s">
        <v>705</v>
      </c>
      <c r="F95" s="852" t="s">
        <v>129</v>
      </c>
      <c r="G95" s="852" t="s">
        <v>809</v>
      </c>
      <c r="H95" s="1025">
        <f t="shared" si="3"/>
        <v>52000</v>
      </c>
      <c r="I95" s="1020">
        <v>52000</v>
      </c>
      <c r="J95" s="993"/>
      <c r="K95" s="894"/>
    </row>
    <row r="96" spans="2:11" s="949" customFormat="1" ht="150.75" customHeight="1" hidden="1">
      <c r="B96" s="1026"/>
      <c r="C96" s="1026"/>
      <c r="D96" s="1026"/>
      <c r="E96" s="1027"/>
      <c r="F96" s="864"/>
      <c r="G96" s="1028"/>
      <c r="H96" s="1029">
        <f t="shared" si="3"/>
        <v>0</v>
      </c>
      <c r="I96" s="1030"/>
      <c r="J96" s="1030"/>
      <c r="K96" s="952"/>
    </row>
    <row r="97" spans="2:11" s="949" customFormat="1" ht="150.75" customHeight="1" hidden="1">
      <c r="B97" s="1026"/>
      <c r="C97" s="1026"/>
      <c r="D97" s="1026"/>
      <c r="E97" s="1027"/>
      <c r="F97" s="864"/>
      <c r="G97" s="1028"/>
      <c r="H97" s="1029">
        <f>I97+J97</f>
        <v>0</v>
      </c>
      <c r="I97" s="1030"/>
      <c r="J97" s="1030"/>
      <c r="K97" s="952"/>
    </row>
    <row r="98" spans="2:11" s="949" customFormat="1" ht="93.75" customHeight="1" hidden="1">
      <c r="B98" s="1026" t="s">
        <v>266</v>
      </c>
      <c r="C98" s="1026" t="s">
        <v>127</v>
      </c>
      <c r="D98" s="1026" t="s">
        <v>495</v>
      </c>
      <c r="E98" s="1012" t="s">
        <v>469</v>
      </c>
      <c r="F98" s="864"/>
      <c r="G98" s="864"/>
      <c r="H98" s="1029">
        <f>I98+J98</f>
        <v>0</v>
      </c>
      <c r="I98" s="1030"/>
      <c r="J98" s="1030"/>
      <c r="K98" s="952"/>
    </row>
    <row r="99" spans="2:11" s="949" customFormat="1" ht="150.75" customHeight="1" hidden="1">
      <c r="B99" s="1026"/>
      <c r="C99" s="1026"/>
      <c r="D99" s="1026"/>
      <c r="E99" s="1031"/>
      <c r="F99" s="1032"/>
      <c r="G99" s="1028"/>
      <c r="H99" s="1029">
        <f>I99+J99</f>
        <v>0</v>
      </c>
      <c r="I99" s="1030"/>
      <c r="J99" s="1030"/>
      <c r="K99" s="952"/>
    </row>
    <row r="100" spans="2:11" s="949" customFormat="1" ht="150.75" customHeight="1" hidden="1">
      <c r="B100" s="1026"/>
      <c r="C100" s="1026"/>
      <c r="D100" s="1026"/>
      <c r="E100" s="1031"/>
      <c r="F100" s="864"/>
      <c r="G100" s="1028"/>
      <c r="H100" s="1029"/>
      <c r="I100" s="1030"/>
      <c r="J100" s="1030"/>
      <c r="K100" s="952"/>
    </row>
    <row r="101" spans="2:11" s="944" customFormat="1" ht="92.25" customHeight="1">
      <c r="B101" s="849" t="s">
        <v>266</v>
      </c>
      <c r="C101" s="849" t="s">
        <v>127</v>
      </c>
      <c r="D101" s="849" t="s">
        <v>495</v>
      </c>
      <c r="E101" s="850" t="s">
        <v>289</v>
      </c>
      <c r="F101" s="868" t="s">
        <v>736</v>
      </c>
      <c r="G101" s="852" t="s">
        <v>380</v>
      </c>
      <c r="H101" s="1025">
        <f t="shared" si="3"/>
        <v>32000</v>
      </c>
      <c r="I101" s="1020">
        <v>32000</v>
      </c>
      <c r="J101" s="1021"/>
      <c r="K101" s="890"/>
    </row>
    <row r="102" spans="2:11" s="833" customFormat="1" ht="28.5" customHeight="1" thickBot="1">
      <c r="B102" s="830"/>
      <c r="C102" s="825"/>
      <c r="D102" s="826"/>
      <c r="E102" s="827" t="s">
        <v>496</v>
      </c>
      <c r="F102" s="828"/>
      <c r="G102" s="827"/>
      <c r="H102" s="829">
        <f t="shared" si="3"/>
        <v>48179793</v>
      </c>
      <c r="I102" s="831">
        <f>I93+I86+I67+I50+I8</f>
        <v>38610637</v>
      </c>
      <c r="J102" s="831">
        <f>J93+J86+J67+J50+J8</f>
        <v>9569156</v>
      </c>
      <c r="K102" s="832">
        <f>K8+K50+K67+K86</f>
        <v>9498306</v>
      </c>
    </row>
    <row r="103" spans="3:11" s="612" customFormat="1" ht="14.25">
      <c r="C103" s="614"/>
      <c r="D103" s="614"/>
      <c r="E103" s="121"/>
      <c r="F103" s="121"/>
      <c r="G103" s="121"/>
      <c r="H103" s="121"/>
      <c r="I103" s="645"/>
      <c r="J103" s="645"/>
      <c r="K103" s="616"/>
    </row>
    <row r="104" spans="3:11" s="612" customFormat="1" ht="23.25">
      <c r="C104" s="617"/>
      <c r="D104" s="617"/>
      <c r="E104" s="322" t="s">
        <v>175</v>
      </c>
      <c r="F104" s="102"/>
      <c r="G104" s="102"/>
      <c r="H104" s="102"/>
      <c r="I104" s="123"/>
      <c r="J104" s="646" t="s">
        <v>708</v>
      </c>
      <c r="K104" s="619"/>
    </row>
    <row r="105" spans="3:11" s="612" customFormat="1" ht="12.75">
      <c r="C105" s="617"/>
      <c r="D105" s="617"/>
      <c r="E105" s="102"/>
      <c r="F105" s="102"/>
      <c r="G105" s="102"/>
      <c r="H105" s="102"/>
      <c r="I105" s="123"/>
      <c r="J105" s="123"/>
      <c r="K105" s="619"/>
    </row>
    <row r="106" spans="3:11" s="612" customFormat="1" ht="12.75">
      <c r="C106" s="617"/>
      <c r="D106" s="617"/>
      <c r="E106" s="618"/>
      <c r="F106" s="618"/>
      <c r="G106" s="618"/>
      <c r="H106" s="618"/>
      <c r="I106" s="619"/>
      <c r="J106" s="619"/>
      <c r="K106" s="619"/>
    </row>
    <row r="107" spans="3:11" s="612" customFormat="1" ht="12.75">
      <c r="C107" s="617"/>
      <c r="D107" s="617"/>
      <c r="E107" s="618"/>
      <c r="F107" s="618"/>
      <c r="G107" s="618"/>
      <c r="H107" s="618"/>
      <c r="I107" s="619"/>
      <c r="J107" s="619"/>
      <c r="K107" s="619"/>
    </row>
    <row r="108" spans="3:11" s="612" customFormat="1" ht="12.75">
      <c r="C108" s="617"/>
      <c r="D108" s="617"/>
      <c r="E108" s="618"/>
      <c r="F108" s="618"/>
      <c r="G108" s="618"/>
      <c r="H108" s="618"/>
      <c r="I108" s="619"/>
      <c r="J108" s="619"/>
      <c r="K108" s="619"/>
    </row>
    <row r="109" spans="3:11" s="612" customFormat="1" ht="12.75">
      <c r="C109" s="617"/>
      <c r="D109" s="617"/>
      <c r="E109" s="618"/>
      <c r="F109" s="618"/>
      <c r="G109" s="618"/>
      <c r="H109" s="618"/>
      <c r="I109" s="619"/>
      <c r="J109" s="619"/>
      <c r="K109" s="619"/>
    </row>
    <row r="110" spans="3:11" s="612" customFormat="1" ht="12.75">
      <c r="C110" s="617"/>
      <c r="D110" s="617"/>
      <c r="E110" s="618"/>
      <c r="F110" s="618"/>
      <c r="G110" s="618"/>
      <c r="H110" s="618"/>
      <c r="I110" s="619"/>
      <c r="J110" s="619"/>
      <c r="K110" s="619"/>
    </row>
    <row r="111" spans="3:11" s="612" customFormat="1" ht="12.75">
      <c r="C111" s="617"/>
      <c r="D111" s="617"/>
      <c r="E111" s="618"/>
      <c r="F111" s="618"/>
      <c r="G111" s="618"/>
      <c r="H111" s="618"/>
      <c r="I111" s="619"/>
      <c r="J111" s="619"/>
      <c r="K111" s="619"/>
    </row>
    <row r="112" spans="3:11" s="612" customFormat="1" ht="12.75">
      <c r="C112" s="617"/>
      <c r="D112" s="617"/>
      <c r="E112" s="618"/>
      <c r="F112" s="618"/>
      <c r="G112" s="618"/>
      <c r="H112" s="618"/>
      <c r="I112" s="619"/>
      <c r="J112" s="619"/>
      <c r="K112" s="619"/>
    </row>
    <row r="113" spans="3:11" s="612" customFormat="1" ht="12.75">
      <c r="C113" s="617"/>
      <c r="D113" s="617"/>
      <c r="E113" s="618"/>
      <c r="F113" s="618"/>
      <c r="G113" s="618"/>
      <c r="H113" s="618"/>
      <c r="I113" s="619"/>
      <c r="J113" s="619"/>
      <c r="K113" s="619"/>
    </row>
    <row r="114" spans="3:11" s="612" customFormat="1" ht="12.75">
      <c r="C114" s="617"/>
      <c r="D114" s="617"/>
      <c r="E114" s="618"/>
      <c r="F114" s="618"/>
      <c r="G114" s="618"/>
      <c r="H114" s="618"/>
      <c r="I114" s="619"/>
      <c r="J114" s="619"/>
      <c r="K114" s="619"/>
    </row>
    <row r="115" spans="3:11" s="612" customFormat="1" ht="12.75">
      <c r="C115" s="617"/>
      <c r="D115" s="617"/>
      <c r="E115" s="618"/>
      <c r="F115" s="618"/>
      <c r="G115" s="618"/>
      <c r="H115" s="618"/>
      <c r="I115" s="619"/>
      <c r="J115" s="619"/>
      <c r="K115" s="619"/>
    </row>
    <row r="116" spans="3:11" s="612" customFormat="1" ht="12.75">
      <c r="C116" s="617"/>
      <c r="D116" s="617"/>
      <c r="E116" s="618"/>
      <c r="F116" s="618"/>
      <c r="G116" s="618"/>
      <c r="H116" s="618"/>
      <c r="I116" s="619"/>
      <c r="J116" s="619"/>
      <c r="K116" s="619"/>
    </row>
    <row r="117" spans="3:11" s="612" customFormat="1" ht="12.75">
      <c r="C117" s="617"/>
      <c r="D117" s="617"/>
      <c r="E117" s="618"/>
      <c r="F117" s="618"/>
      <c r="G117" s="618"/>
      <c r="H117" s="618"/>
      <c r="I117" s="619"/>
      <c r="J117" s="619"/>
      <c r="K117" s="619"/>
    </row>
    <row r="118" spans="3:11" s="612" customFormat="1" ht="12.75">
      <c r="C118" s="617"/>
      <c r="D118" s="617"/>
      <c r="E118" s="618"/>
      <c r="F118" s="618"/>
      <c r="G118" s="618"/>
      <c r="H118" s="618"/>
      <c r="I118" s="619"/>
      <c r="J118" s="619"/>
      <c r="K118" s="619"/>
    </row>
    <row r="119" spans="3:11" s="612" customFormat="1" ht="12.75">
      <c r="C119" s="617"/>
      <c r="D119" s="617"/>
      <c r="E119" s="618"/>
      <c r="F119" s="618"/>
      <c r="G119" s="618"/>
      <c r="H119" s="618"/>
      <c r="I119" s="619"/>
      <c r="J119" s="619"/>
      <c r="K119" s="619"/>
    </row>
    <row r="120" spans="3:11" s="612" customFormat="1" ht="12.75">
      <c r="C120" s="617"/>
      <c r="D120" s="617"/>
      <c r="E120" s="618"/>
      <c r="F120" s="618"/>
      <c r="G120" s="618"/>
      <c r="H120" s="618"/>
      <c r="I120" s="619"/>
      <c r="J120" s="619"/>
      <c r="K120" s="619"/>
    </row>
    <row r="121" spans="1:11" s="612" customFormat="1" ht="12.75">
      <c r="A121" s="620"/>
      <c r="B121" s="620"/>
      <c r="C121" s="617"/>
      <c r="D121" s="617"/>
      <c r="E121" s="618"/>
      <c r="F121" s="618"/>
      <c r="G121" s="618"/>
      <c r="H121" s="618"/>
      <c r="I121" s="619"/>
      <c r="J121" s="619"/>
      <c r="K121" s="619"/>
    </row>
    <row r="122" spans="1:11" s="612" customFormat="1" ht="12.75">
      <c r="A122" s="620"/>
      <c r="B122" s="620"/>
      <c r="C122" s="621"/>
      <c r="D122" s="621"/>
      <c r="E122" s="618"/>
      <c r="F122" s="618"/>
      <c r="G122" s="618"/>
      <c r="H122" s="618"/>
      <c r="I122" s="622"/>
      <c r="J122" s="622"/>
      <c r="K122" s="622"/>
    </row>
    <row r="123" spans="1:11" s="612" customFormat="1" ht="12.75">
      <c r="A123" s="620"/>
      <c r="B123" s="620"/>
      <c r="C123" s="621"/>
      <c r="D123" s="621"/>
      <c r="E123" s="618"/>
      <c r="F123" s="618"/>
      <c r="G123" s="618"/>
      <c r="H123" s="618"/>
      <c r="I123" s="622"/>
      <c r="J123" s="622"/>
      <c r="K123" s="622"/>
    </row>
    <row r="124" spans="1:11" s="612" customFormat="1" ht="12.75">
      <c r="A124" s="620"/>
      <c r="B124" s="620"/>
      <c r="C124" s="621"/>
      <c r="D124" s="621"/>
      <c r="E124" s="618"/>
      <c r="F124" s="618"/>
      <c r="G124" s="618"/>
      <c r="H124" s="618"/>
      <c r="I124" s="622"/>
      <c r="J124" s="622"/>
      <c r="K124" s="622"/>
    </row>
    <row r="125" spans="1:11" s="612" customFormat="1" ht="12.75">
      <c r="A125" s="620"/>
      <c r="B125" s="620"/>
      <c r="C125" s="621"/>
      <c r="D125" s="621"/>
      <c r="E125" s="618"/>
      <c r="F125" s="618"/>
      <c r="G125" s="618"/>
      <c r="H125" s="618"/>
      <c r="I125" s="622"/>
      <c r="J125" s="622"/>
      <c r="K125" s="622"/>
    </row>
    <row r="126" spans="1:11" s="612" customFormat="1" ht="12.75">
      <c r="A126" s="620"/>
      <c r="B126" s="620"/>
      <c r="C126" s="621"/>
      <c r="D126" s="621"/>
      <c r="E126" s="618"/>
      <c r="F126" s="618"/>
      <c r="G126" s="618"/>
      <c r="H126" s="618"/>
      <c r="I126" s="622"/>
      <c r="J126" s="622"/>
      <c r="K126" s="622"/>
    </row>
    <row r="127" spans="1:11" s="612" customFormat="1" ht="12.75">
      <c r="A127" s="620"/>
      <c r="B127" s="620"/>
      <c r="C127" s="621"/>
      <c r="D127" s="621"/>
      <c r="E127" s="618"/>
      <c r="F127" s="618"/>
      <c r="G127" s="618"/>
      <c r="H127" s="618"/>
      <c r="I127" s="622"/>
      <c r="J127" s="622"/>
      <c r="K127" s="622"/>
    </row>
    <row r="128" spans="1:11" s="612" customFormat="1" ht="12.75">
      <c r="A128" s="620"/>
      <c r="B128" s="620"/>
      <c r="C128" s="621"/>
      <c r="D128" s="621"/>
      <c r="E128" s="618"/>
      <c r="F128" s="618"/>
      <c r="G128" s="618"/>
      <c r="H128" s="618"/>
      <c r="I128" s="622"/>
      <c r="J128" s="622"/>
      <c r="K128" s="622"/>
    </row>
    <row r="129" spans="1:11" s="612" customFormat="1" ht="12.75">
      <c r="A129" s="620"/>
      <c r="B129" s="620"/>
      <c r="C129" s="621"/>
      <c r="D129" s="621"/>
      <c r="E129" s="618"/>
      <c r="F129" s="618"/>
      <c r="G129" s="618"/>
      <c r="H129" s="618"/>
      <c r="I129" s="622"/>
      <c r="J129" s="622"/>
      <c r="K129" s="622"/>
    </row>
    <row r="130" spans="1:11" s="612" customFormat="1" ht="12.75">
      <c r="A130" s="620"/>
      <c r="B130" s="620"/>
      <c r="C130" s="621"/>
      <c r="D130" s="621"/>
      <c r="E130" s="618"/>
      <c r="F130" s="618"/>
      <c r="G130" s="618"/>
      <c r="H130" s="618"/>
      <c r="I130" s="622"/>
      <c r="J130" s="622"/>
      <c r="K130" s="622"/>
    </row>
    <row r="131" spans="1:11" s="612" customFormat="1" ht="12.75">
      <c r="A131" s="620"/>
      <c r="B131" s="620"/>
      <c r="C131" s="621"/>
      <c r="D131" s="621"/>
      <c r="E131" s="618"/>
      <c r="F131" s="618"/>
      <c r="G131" s="618"/>
      <c r="H131" s="618"/>
      <c r="I131" s="622"/>
      <c r="J131" s="622"/>
      <c r="K131" s="622"/>
    </row>
    <row r="132" spans="1:11" s="612" customFormat="1" ht="12.75">
      <c r="A132" s="620"/>
      <c r="B132" s="620"/>
      <c r="C132" s="621"/>
      <c r="D132" s="621"/>
      <c r="E132" s="618"/>
      <c r="F132" s="618"/>
      <c r="G132" s="618"/>
      <c r="H132" s="618"/>
      <c r="I132" s="622"/>
      <c r="J132" s="622"/>
      <c r="K132" s="622"/>
    </row>
    <row r="133" spans="1:11" s="612" customFormat="1" ht="12.75">
      <c r="A133" s="620"/>
      <c r="B133" s="620"/>
      <c r="C133" s="621"/>
      <c r="D133" s="621"/>
      <c r="E133" s="618"/>
      <c r="F133" s="618"/>
      <c r="G133" s="618"/>
      <c r="H133" s="618"/>
      <c r="I133" s="622"/>
      <c r="J133" s="622"/>
      <c r="K133" s="622"/>
    </row>
    <row r="134" spans="1:11" s="612" customFormat="1" ht="12.75">
      <c r="A134" s="620"/>
      <c r="B134" s="620"/>
      <c r="C134" s="621"/>
      <c r="D134" s="621"/>
      <c r="E134" s="618"/>
      <c r="F134" s="618"/>
      <c r="G134" s="618"/>
      <c r="H134" s="618"/>
      <c r="I134" s="622"/>
      <c r="J134" s="622"/>
      <c r="K134" s="622"/>
    </row>
    <row r="135" spans="1:11" s="612" customFormat="1" ht="12.75">
      <c r="A135" s="620"/>
      <c r="B135" s="620"/>
      <c r="C135" s="621"/>
      <c r="D135" s="621"/>
      <c r="E135" s="618"/>
      <c r="F135" s="618"/>
      <c r="G135" s="618"/>
      <c r="H135" s="618"/>
      <c r="I135" s="622"/>
      <c r="J135" s="622"/>
      <c r="K135" s="622"/>
    </row>
    <row r="136" spans="1:11" s="612" customFormat="1" ht="12.75">
      <c r="A136" s="620"/>
      <c r="B136" s="620"/>
      <c r="C136" s="621"/>
      <c r="D136" s="621"/>
      <c r="E136" s="618"/>
      <c r="F136" s="618"/>
      <c r="G136" s="618"/>
      <c r="H136" s="618"/>
      <c r="I136" s="622"/>
      <c r="J136" s="622"/>
      <c r="K136" s="622"/>
    </row>
    <row r="137" spans="1:11" s="612" customFormat="1" ht="12.75">
      <c r="A137" s="620"/>
      <c r="B137" s="620"/>
      <c r="C137" s="621"/>
      <c r="D137" s="621"/>
      <c r="E137" s="618"/>
      <c r="F137" s="618"/>
      <c r="G137" s="618"/>
      <c r="H137" s="618"/>
      <c r="I137" s="622"/>
      <c r="J137" s="622"/>
      <c r="K137" s="622"/>
    </row>
    <row r="138" spans="1:11" s="612" customFormat="1" ht="12.75">
      <c r="A138" s="620"/>
      <c r="B138" s="620"/>
      <c r="C138" s="621"/>
      <c r="D138" s="621"/>
      <c r="E138" s="618"/>
      <c r="F138" s="618"/>
      <c r="G138" s="618"/>
      <c r="H138" s="618"/>
      <c r="I138" s="622"/>
      <c r="J138" s="622"/>
      <c r="K138" s="622"/>
    </row>
    <row r="139" spans="1:11" s="612" customFormat="1" ht="12.75">
      <c r="A139" s="620"/>
      <c r="B139" s="620"/>
      <c r="C139" s="621"/>
      <c r="D139" s="621"/>
      <c r="E139" s="618"/>
      <c r="F139" s="618"/>
      <c r="G139" s="618"/>
      <c r="H139" s="618"/>
      <c r="I139" s="622"/>
      <c r="J139" s="622"/>
      <c r="K139" s="622"/>
    </row>
    <row r="140" spans="1:11" s="612" customFormat="1" ht="12.75">
      <c r="A140" s="620"/>
      <c r="B140" s="620"/>
      <c r="C140" s="621"/>
      <c r="D140" s="621"/>
      <c r="E140" s="618"/>
      <c r="F140" s="618"/>
      <c r="G140" s="618"/>
      <c r="H140" s="618"/>
      <c r="I140" s="622"/>
      <c r="J140" s="622"/>
      <c r="K140" s="622"/>
    </row>
    <row r="141" spans="1:11" s="612" customFormat="1" ht="12.75">
      <c r="A141" s="620"/>
      <c r="B141" s="620"/>
      <c r="C141" s="621"/>
      <c r="D141" s="621"/>
      <c r="E141" s="618"/>
      <c r="F141" s="618"/>
      <c r="G141" s="618"/>
      <c r="H141" s="618"/>
      <c r="I141" s="622"/>
      <c r="J141" s="622"/>
      <c r="K141" s="622"/>
    </row>
    <row r="142" spans="1:11" s="612" customFormat="1" ht="12.75">
      <c r="A142" s="620"/>
      <c r="B142" s="620"/>
      <c r="C142" s="621"/>
      <c r="D142" s="621"/>
      <c r="E142" s="618"/>
      <c r="F142" s="618"/>
      <c r="G142" s="618"/>
      <c r="H142" s="618"/>
      <c r="I142" s="622"/>
      <c r="J142" s="622"/>
      <c r="K142" s="622"/>
    </row>
    <row r="143" spans="1:11" s="612" customFormat="1" ht="12.75">
      <c r="A143" s="620"/>
      <c r="B143" s="620"/>
      <c r="C143" s="621"/>
      <c r="D143" s="621"/>
      <c r="E143" s="618"/>
      <c r="F143" s="618"/>
      <c r="G143" s="618"/>
      <c r="H143" s="618"/>
      <c r="I143" s="622"/>
      <c r="J143" s="622"/>
      <c r="K143" s="622"/>
    </row>
    <row r="144" spans="1:11" s="612" customFormat="1" ht="12.75">
      <c r="A144" s="620"/>
      <c r="B144" s="620"/>
      <c r="C144" s="621"/>
      <c r="D144" s="621"/>
      <c r="E144" s="618"/>
      <c r="F144" s="618"/>
      <c r="G144" s="618"/>
      <c r="H144" s="618"/>
      <c r="I144" s="622"/>
      <c r="J144" s="622"/>
      <c r="K144" s="622"/>
    </row>
    <row r="145" spans="1:11" s="612" customFormat="1" ht="12.75">
      <c r="A145" s="620"/>
      <c r="B145" s="620"/>
      <c r="C145" s="621"/>
      <c r="D145" s="621"/>
      <c r="E145" s="618"/>
      <c r="F145" s="618"/>
      <c r="G145" s="618"/>
      <c r="H145" s="618"/>
      <c r="I145" s="622"/>
      <c r="J145" s="622"/>
      <c r="K145" s="622"/>
    </row>
    <row r="146" spans="1:11" s="612" customFormat="1" ht="12.75">
      <c r="A146" s="620"/>
      <c r="B146" s="620"/>
      <c r="C146" s="621"/>
      <c r="D146" s="621"/>
      <c r="E146" s="618"/>
      <c r="F146" s="618"/>
      <c r="G146" s="618"/>
      <c r="H146" s="618"/>
      <c r="I146" s="622"/>
      <c r="J146" s="622"/>
      <c r="K146" s="622"/>
    </row>
    <row r="147" spans="1:11" s="612" customFormat="1" ht="12.75">
      <c r="A147" s="620"/>
      <c r="B147" s="620"/>
      <c r="C147" s="621"/>
      <c r="D147" s="621"/>
      <c r="E147" s="618"/>
      <c r="F147" s="618"/>
      <c r="G147" s="618"/>
      <c r="H147" s="618"/>
      <c r="I147" s="622"/>
      <c r="J147" s="622"/>
      <c r="K147" s="622"/>
    </row>
    <row r="148" spans="1:11" s="612" customFormat="1" ht="12.75">
      <c r="A148" s="620"/>
      <c r="B148" s="620"/>
      <c r="C148" s="621"/>
      <c r="D148" s="621"/>
      <c r="E148" s="618"/>
      <c r="F148" s="618"/>
      <c r="G148" s="618"/>
      <c r="H148" s="618"/>
      <c r="I148" s="622"/>
      <c r="J148" s="622"/>
      <c r="K148" s="622"/>
    </row>
    <row r="149" spans="1:11" s="612" customFormat="1" ht="12.75">
      <c r="A149" s="620"/>
      <c r="B149" s="620"/>
      <c r="C149" s="621"/>
      <c r="D149" s="621"/>
      <c r="E149" s="618"/>
      <c r="F149" s="618"/>
      <c r="G149" s="618"/>
      <c r="H149" s="618"/>
      <c r="I149" s="622"/>
      <c r="J149" s="622"/>
      <c r="K149" s="622"/>
    </row>
    <row r="150" spans="1:11" s="612" customFormat="1" ht="12.75">
      <c r="A150" s="620"/>
      <c r="B150" s="620"/>
      <c r="C150" s="621"/>
      <c r="D150" s="621"/>
      <c r="E150" s="618"/>
      <c r="F150" s="618"/>
      <c r="G150" s="618"/>
      <c r="H150" s="618"/>
      <c r="I150" s="622"/>
      <c r="J150" s="622"/>
      <c r="K150" s="622"/>
    </row>
    <row r="151" spans="1:11" s="612" customFormat="1" ht="12.75">
      <c r="A151" s="620"/>
      <c r="B151" s="620"/>
      <c r="C151" s="621"/>
      <c r="D151" s="621"/>
      <c r="E151" s="618"/>
      <c r="F151" s="618"/>
      <c r="G151" s="618"/>
      <c r="H151" s="618"/>
      <c r="I151" s="622"/>
      <c r="J151" s="622"/>
      <c r="K151" s="622"/>
    </row>
    <row r="152" spans="1:11" s="612" customFormat="1" ht="12.75">
      <c r="A152" s="620"/>
      <c r="B152" s="620"/>
      <c r="C152" s="621"/>
      <c r="D152" s="621"/>
      <c r="E152" s="618"/>
      <c r="F152" s="618"/>
      <c r="G152" s="618"/>
      <c r="H152" s="618"/>
      <c r="I152" s="622"/>
      <c r="J152" s="622"/>
      <c r="K152" s="622"/>
    </row>
    <row r="153" spans="1:11" s="612" customFormat="1" ht="12.75">
      <c r="A153" s="620"/>
      <c r="B153" s="620"/>
      <c r="C153" s="621"/>
      <c r="D153" s="621"/>
      <c r="E153" s="618"/>
      <c r="F153" s="618"/>
      <c r="G153" s="618"/>
      <c r="H153" s="618"/>
      <c r="I153" s="622"/>
      <c r="J153" s="622"/>
      <c r="K153" s="622"/>
    </row>
    <row r="154" spans="1:11" s="612" customFormat="1" ht="12.75">
      <c r="A154" s="620"/>
      <c r="B154" s="620"/>
      <c r="C154" s="621"/>
      <c r="D154" s="621"/>
      <c r="E154" s="618"/>
      <c r="F154" s="618"/>
      <c r="G154" s="618"/>
      <c r="H154" s="618"/>
      <c r="I154" s="622"/>
      <c r="J154" s="622"/>
      <c r="K154" s="622"/>
    </row>
    <row r="155" spans="1:11" s="612" customFormat="1" ht="12.75">
      <c r="A155" s="620"/>
      <c r="B155" s="620"/>
      <c r="C155" s="621"/>
      <c r="D155" s="621"/>
      <c r="E155" s="618"/>
      <c r="F155" s="618"/>
      <c r="G155" s="618"/>
      <c r="H155" s="618"/>
      <c r="I155" s="622"/>
      <c r="J155" s="622"/>
      <c r="K155" s="622"/>
    </row>
    <row r="156" spans="1:11" s="612" customFormat="1" ht="12.75">
      <c r="A156" s="620"/>
      <c r="B156" s="620"/>
      <c r="C156" s="621"/>
      <c r="D156" s="621"/>
      <c r="E156" s="618"/>
      <c r="F156" s="618"/>
      <c r="G156" s="618"/>
      <c r="H156" s="618"/>
      <c r="I156" s="622"/>
      <c r="J156" s="622"/>
      <c r="K156" s="622"/>
    </row>
    <row r="157" spans="1:11" s="612" customFormat="1" ht="12.75">
      <c r="A157" s="620"/>
      <c r="B157" s="620"/>
      <c r="C157" s="621"/>
      <c r="D157" s="621"/>
      <c r="E157" s="618"/>
      <c r="F157" s="618"/>
      <c r="G157" s="618"/>
      <c r="H157" s="618"/>
      <c r="I157" s="622"/>
      <c r="J157" s="622"/>
      <c r="K157" s="622"/>
    </row>
    <row r="158" spans="1:11" s="612" customFormat="1" ht="12.75">
      <c r="A158" s="620"/>
      <c r="B158" s="620"/>
      <c r="C158" s="621"/>
      <c r="D158" s="621"/>
      <c r="E158" s="618"/>
      <c r="F158" s="618"/>
      <c r="G158" s="618"/>
      <c r="H158" s="618"/>
      <c r="I158" s="622"/>
      <c r="J158" s="622"/>
      <c r="K158" s="622"/>
    </row>
    <row r="159" spans="1:11" s="612" customFormat="1" ht="12.75">
      <c r="A159" s="620"/>
      <c r="B159" s="620"/>
      <c r="C159" s="621"/>
      <c r="D159" s="621"/>
      <c r="E159" s="618"/>
      <c r="F159" s="618"/>
      <c r="G159" s="618"/>
      <c r="H159" s="618"/>
      <c r="I159" s="622"/>
      <c r="J159" s="622"/>
      <c r="K159" s="622"/>
    </row>
    <row r="160" spans="1:11" s="612" customFormat="1" ht="12.75">
      <c r="A160" s="620"/>
      <c r="B160" s="620"/>
      <c r="C160" s="621"/>
      <c r="D160" s="621"/>
      <c r="E160" s="618"/>
      <c r="F160" s="618"/>
      <c r="G160" s="618"/>
      <c r="H160" s="618"/>
      <c r="I160" s="622"/>
      <c r="J160" s="622"/>
      <c r="K160" s="622"/>
    </row>
    <row r="161" spans="1:11" s="612" customFormat="1" ht="12.75">
      <c r="A161" s="620"/>
      <c r="B161" s="620"/>
      <c r="C161" s="621"/>
      <c r="D161" s="621"/>
      <c r="E161" s="618"/>
      <c r="F161" s="618"/>
      <c r="G161" s="618"/>
      <c r="H161" s="618"/>
      <c r="I161" s="622"/>
      <c r="J161" s="622"/>
      <c r="K161" s="622"/>
    </row>
    <row r="162" spans="1:11" s="612" customFormat="1" ht="12.75">
      <c r="A162" s="620"/>
      <c r="B162" s="620"/>
      <c r="C162" s="621"/>
      <c r="D162" s="621"/>
      <c r="E162" s="618"/>
      <c r="F162" s="618"/>
      <c r="G162" s="618"/>
      <c r="H162" s="618"/>
      <c r="I162" s="622"/>
      <c r="J162" s="622"/>
      <c r="K162" s="622"/>
    </row>
    <row r="163" spans="1:11" s="612" customFormat="1" ht="12.75">
      <c r="A163" s="620"/>
      <c r="B163" s="620"/>
      <c r="C163" s="621"/>
      <c r="D163" s="621"/>
      <c r="E163" s="618"/>
      <c r="F163" s="618"/>
      <c r="G163" s="618"/>
      <c r="H163" s="618"/>
      <c r="I163" s="622"/>
      <c r="J163" s="622"/>
      <c r="K163" s="622"/>
    </row>
    <row r="164" spans="1:11" s="612" customFormat="1" ht="12.75">
      <c r="A164" s="620"/>
      <c r="B164" s="620"/>
      <c r="C164" s="621"/>
      <c r="D164" s="621"/>
      <c r="E164" s="618"/>
      <c r="F164" s="618"/>
      <c r="G164" s="618"/>
      <c r="H164" s="618"/>
      <c r="I164" s="622"/>
      <c r="J164" s="622"/>
      <c r="K164" s="622"/>
    </row>
    <row r="165" spans="1:11" s="612" customFormat="1" ht="12.75">
      <c r="A165" s="620"/>
      <c r="B165" s="620"/>
      <c r="C165" s="613"/>
      <c r="D165" s="613"/>
      <c r="E165" s="623"/>
      <c r="F165" s="623"/>
      <c r="G165" s="623"/>
      <c r="H165" s="623"/>
      <c r="I165" s="613"/>
      <c r="J165" s="613"/>
      <c r="K165" s="613"/>
    </row>
    <row r="166" spans="1:11" s="612" customFormat="1" ht="12.75">
      <c r="A166" s="620"/>
      <c r="B166" s="620"/>
      <c r="C166" s="613"/>
      <c r="D166" s="613"/>
      <c r="E166" s="623"/>
      <c r="F166" s="623"/>
      <c r="G166" s="623"/>
      <c r="H166" s="623"/>
      <c r="I166" s="613"/>
      <c r="J166" s="613"/>
      <c r="K166" s="613"/>
    </row>
    <row r="167" spans="1:11" s="612" customFormat="1" ht="12.75">
      <c r="A167" s="620"/>
      <c r="B167" s="620"/>
      <c r="C167" s="613"/>
      <c r="D167" s="613"/>
      <c r="E167" s="623"/>
      <c r="F167" s="623"/>
      <c r="G167" s="623"/>
      <c r="H167" s="623"/>
      <c r="I167" s="613"/>
      <c r="J167" s="613"/>
      <c r="K167" s="613"/>
    </row>
    <row r="168" spans="1:11" s="612" customFormat="1" ht="12.75">
      <c r="A168" s="620"/>
      <c r="B168" s="620"/>
      <c r="C168" s="613"/>
      <c r="D168" s="613"/>
      <c r="E168" s="623"/>
      <c r="F168" s="623"/>
      <c r="G168" s="623"/>
      <c r="H168" s="623"/>
      <c r="I168" s="613"/>
      <c r="J168" s="613"/>
      <c r="K168" s="613"/>
    </row>
    <row r="169" spans="1:11" s="612" customFormat="1" ht="12.75">
      <c r="A169" s="620"/>
      <c r="B169" s="620"/>
      <c r="C169" s="613"/>
      <c r="D169" s="613"/>
      <c r="E169" s="623"/>
      <c r="F169" s="623"/>
      <c r="G169" s="623"/>
      <c r="H169" s="623"/>
      <c r="I169" s="613"/>
      <c r="J169" s="613"/>
      <c r="K169" s="613"/>
    </row>
    <row r="170" spans="1:11" s="612" customFormat="1" ht="12.75">
      <c r="A170" s="620"/>
      <c r="B170" s="620"/>
      <c r="C170" s="613"/>
      <c r="D170" s="613"/>
      <c r="E170" s="623"/>
      <c r="F170" s="623"/>
      <c r="G170" s="623"/>
      <c r="H170" s="623"/>
      <c r="I170" s="613"/>
      <c r="J170" s="613"/>
      <c r="K170" s="613"/>
    </row>
    <row r="171" spans="1:11" s="612" customFormat="1" ht="12.75">
      <c r="A171" s="620"/>
      <c r="B171" s="620"/>
      <c r="C171" s="613"/>
      <c r="D171" s="613"/>
      <c r="E171" s="623"/>
      <c r="F171" s="623"/>
      <c r="G171" s="623"/>
      <c r="H171" s="623"/>
      <c r="I171" s="613"/>
      <c r="J171" s="613"/>
      <c r="K171" s="613"/>
    </row>
    <row r="172" spans="1:11" s="612" customFormat="1" ht="12.75">
      <c r="A172" s="620"/>
      <c r="B172" s="620"/>
      <c r="C172" s="613"/>
      <c r="D172" s="613"/>
      <c r="E172" s="623"/>
      <c r="F172" s="623"/>
      <c r="G172" s="623"/>
      <c r="H172" s="623"/>
      <c r="I172" s="613"/>
      <c r="J172" s="613"/>
      <c r="K172" s="613"/>
    </row>
    <row r="173" spans="1:11" s="612" customFormat="1" ht="12.75">
      <c r="A173" s="620"/>
      <c r="B173" s="620"/>
      <c r="C173" s="613"/>
      <c r="D173" s="613"/>
      <c r="E173" s="623"/>
      <c r="F173" s="623"/>
      <c r="G173" s="623"/>
      <c r="H173" s="623"/>
      <c r="I173" s="613"/>
      <c r="J173" s="613"/>
      <c r="K173" s="613"/>
    </row>
    <row r="174" spans="1:11" s="612" customFormat="1" ht="12.75">
      <c r="A174" s="620"/>
      <c r="B174" s="620"/>
      <c r="C174" s="613"/>
      <c r="D174" s="613"/>
      <c r="E174" s="623"/>
      <c r="F174" s="623"/>
      <c r="G174" s="623"/>
      <c r="H174" s="623"/>
      <c r="I174" s="613"/>
      <c r="J174" s="613"/>
      <c r="K174" s="613"/>
    </row>
    <row r="175" spans="1:11" s="612" customFormat="1" ht="12.75">
      <c r="A175" s="620"/>
      <c r="B175" s="620"/>
      <c r="C175" s="613"/>
      <c r="D175" s="613"/>
      <c r="E175" s="623"/>
      <c r="F175" s="623"/>
      <c r="G175" s="623"/>
      <c r="H175" s="623"/>
      <c r="I175" s="613"/>
      <c r="J175" s="613"/>
      <c r="K175" s="613"/>
    </row>
    <row r="176" spans="1:11" s="612" customFormat="1" ht="12.75">
      <c r="A176" s="620"/>
      <c r="B176" s="620"/>
      <c r="C176" s="613"/>
      <c r="D176" s="613"/>
      <c r="E176" s="623"/>
      <c r="F176" s="623"/>
      <c r="G176" s="623"/>
      <c r="H176" s="623"/>
      <c r="I176" s="613"/>
      <c r="J176" s="613"/>
      <c r="K176" s="613"/>
    </row>
    <row r="177" spans="1:11" s="612" customFormat="1" ht="12.75">
      <c r="A177" s="620"/>
      <c r="B177" s="620"/>
      <c r="C177" s="613"/>
      <c r="D177" s="613"/>
      <c r="E177" s="623"/>
      <c r="F177" s="623"/>
      <c r="G177" s="623"/>
      <c r="H177" s="623"/>
      <c r="I177" s="613"/>
      <c r="J177" s="613"/>
      <c r="K177" s="613"/>
    </row>
    <row r="178" spans="1:11" s="612" customFormat="1" ht="12.75">
      <c r="A178" s="620"/>
      <c r="B178" s="620"/>
      <c r="C178" s="613"/>
      <c r="D178" s="613"/>
      <c r="E178" s="623"/>
      <c r="F178" s="623"/>
      <c r="G178" s="623"/>
      <c r="H178" s="623"/>
      <c r="I178" s="613"/>
      <c r="J178" s="613"/>
      <c r="K178" s="613"/>
    </row>
    <row r="179" spans="1:11" s="612" customFormat="1" ht="12.75">
      <c r="A179" s="620"/>
      <c r="B179" s="620"/>
      <c r="C179" s="613"/>
      <c r="D179" s="613"/>
      <c r="E179" s="623"/>
      <c r="F179" s="623"/>
      <c r="G179" s="623"/>
      <c r="H179" s="623"/>
      <c r="I179" s="613"/>
      <c r="J179" s="613"/>
      <c r="K179" s="613"/>
    </row>
    <row r="180" spans="1:11" s="612" customFormat="1" ht="12.75">
      <c r="A180" s="620"/>
      <c r="B180" s="620"/>
      <c r="C180" s="613"/>
      <c r="D180" s="613"/>
      <c r="E180" s="623"/>
      <c r="F180" s="623"/>
      <c r="G180" s="623"/>
      <c r="H180" s="623"/>
      <c r="I180" s="613"/>
      <c r="J180" s="613"/>
      <c r="K180" s="613"/>
    </row>
    <row r="181" spans="1:11" s="612" customFormat="1" ht="12.75">
      <c r="A181" s="620"/>
      <c r="B181" s="620"/>
      <c r="C181" s="613"/>
      <c r="D181" s="613"/>
      <c r="E181" s="623"/>
      <c r="F181" s="623"/>
      <c r="G181" s="623"/>
      <c r="H181" s="623"/>
      <c r="I181" s="613"/>
      <c r="J181" s="613"/>
      <c r="K181" s="613"/>
    </row>
    <row r="182" spans="1:11" s="612" customFormat="1" ht="12.75">
      <c r="A182" s="620"/>
      <c r="B182" s="620"/>
      <c r="C182" s="613"/>
      <c r="D182" s="613"/>
      <c r="E182" s="623"/>
      <c r="F182" s="623"/>
      <c r="G182" s="623"/>
      <c r="H182" s="623"/>
      <c r="I182" s="613"/>
      <c r="J182" s="613"/>
      <c r="K182" s="613"/>
    </row>
    <row r="183" spans="1:11" s="612" customFormat="1" ht="12.75">
      <c r="A183" s="620"/>
      <c r="B183" s="620"/>
      <c r="C183" s="613"/>
      <c r="D183" s="613"/>
      <c r="E183" s="623"/>
      <c r="F183" s="623"/>
      <c r="G183" s="623"/>
      <c r="H183" s="623"/>
      <c r="I183" s="613"/>
      <c r="J183" s="613"/>
      <c r="K183" s="613"/>
    </row>
    <row r="184" spans="1:11" s="612" customFormat="1" ht="12.75">
      <c r="A184" s="620"/>
      <c r="B184" s="620"/>
      <c r="C184" s="613"/>
      <c r="D184" s="613"/>
      <c r="E184" s="623"/>
      <c r="F184" s="623"/>
      <c r="G184" s="623"/>
      <c r="H184" s="623"/>
      <c r="I184" s="613"/>
      <c r="J184" s="613"/>
      <c r="K184" s="613"/>
    </row>
    <row r="185" spans="1:11" s="612" customFormat="1" ht="12.75">
      <c r="A185" s="620"/>
      <c r="B185" s="620"/>
      <c r="C185" s="613"/>
      <c r="D185" s="613"/>
      <c r="E185" s="623"/>
      <c r="F185" s="623"/>
      <c r="G185" s="623"/>
      <c r="H185" s="623"/>
      <c r="I185" s="613"/>
      <c r="J185" s="613"/>
      <c r="K185" s="613"/>
    </row>
    <row r="186" spans="1:11" s="612" customFormat="1" ht="12.75">
      <c r="A186" s="620"/>
      <c r="B186" s="620"/>
      <c r="C186" s="613"/>
      <c r="D186" s="613"/>
      <c r="E186" s="623"/>
      <c r="F186" s="623"/>
      <c r="G186" s="623"/>
      <c r="H186" s="623"/>
      <c r="I186" s="613"/>
      <c r="J186" s="613"/>
      <c r="K186" s="613"/>
    </row>
    <row r="187" spans="1:11" s="612" customFormat="1" ht="12.75">
      <c r="A187" s="620"/>
      <c r="B187" s="620"/>
      <c r="C187" s="613"/>
      <c r="D187" s="613"/>
      <c r="E187" s="623"/>
      <c r="F187" s="623"/>
      <c r="G187" s="623"/>
      <c r="H187" s="623"/>
      <c r="I187" s="613"/>
      <c r="J187" s="613"/>
      <c r="K187" s="613"/>
    </row>
    <row r="188" spans="1:11" s="612" customFormat="1" ht="12.75">
      <c r="A188" s="620"/>
      <c r="B188" s="620"/>
      <c r="C188" s="613"/>
      <c r="D188" s="613"/>
      <c r="E188" s="623"/>
      <c r="F188" s="623"/>
      <c r="G188" s="623"/>
      <c r="H188" s="623"/>
      <c r="I188" s="613"/>
      <c r="J188" s="613"/>
      <c r="K188" s="613"/>
    </row>
    <row r="189" spans="1:11" s="612" customFormat="1" ht="12.75">
      <c r="A189" s="620"/>
      <c r="B189" s="620"/>
      <c r="C189" s="613"/>
      <c r="D189" s="613"/>
      <c r="E189" s="623"/>
      <c r="F189" s="623"/>
      <c r="G189" s="623"/>
      <c r="H189" s="623"/>
      <c r="I189" s="613"/>
      <c r="J189" s="613"/>
      <c r="K189" s="613"/>
    </row>
    <row r="190" spans="1:11" s="612" customFormat="1" ht="12.75">
      <c r="A190" s="620"/>
      <c r="B190" s="620"/>
      <c r="C190" s="613"/>
      <c r="D190" s="613"/>
      <c r="E190" s="623"/>
      <c r="F190" s="623"/>
      <c r="G190" s="623"/>
      <c r="H190" s="623"/>
      <c r="I190" s="613"/>
      <c r="J190" s="613"/>
      <c r="K190" s="613"/>
    </row>
    <row r="191" spans="1:11" s="612" customFormat="1" ht="12.75">
      <c r="A191" s="620"/>
      <c r="B191" s="620"/>
      <c r="C191" s="613"/>
      <c r="D191" s="613"/>
      <c r="E191" s="623"/>
      <c r="F191" s="623"/>
      <c r="G191" s="623"/>
      <c r="H191" s="623"/>
      <c r="I191" s="613"/>
      <c r="J191" s="613"/>
      <c r="K191" s="613"/>
    </row>
    <row r="192" spans="1:11" s="612" customFormat="1" ht="12.75">
      <c r="A192" s="620"/>
      <c r="B192" s="620"/>
      <c r="C192" s="613"/>
      <c r="D192" s="613"/>
      <c r="E192" s="623"/>
      <c r="F192" s="623"/>
      <c r="G192" s="623"/>
      <c r="H192" s="623"/>
      <c r="I192" s="613"/>
      <c r="J192" s="613"/>
      <c r="K192" s="613"/>
    </row>
    <row r="193" spans="1:11" s="612" customFormat="1" ht="12.75">
      <c r="A193" s="620"/>
      <c r="B193" s="620"/>
      <c r="C193" s="613"/>
      <c r="D193" s="613"/>
      <c r="E193" s="623"/>
      <c r="F193" s="623"/>
      <c r="G193" s="623"/>
      <c r="H193" s="623"/>
      <c r="I193" s="613"/>
      <c r="J193" s="613"/>
      <c r="K193" s="613"/>
    </row>
    <row r="194" spans="1:11" s="612" customFormat="1" ht="12.75">
      <c r="A194" s="620"/>
      <c r="B194" s="620"/>
      <c r="C194" s="613"/>
      <c r="D194" s="613"/>
      <c r="E194" s="623"/>
      <c r="F194" s="623"/>
      <c r="G194" s="623"/>
      <c r="H194" s="623"/>
      <c r="I194" s="613"/>
      <c r="J194" s="613"/>
      <c r="K194" s="613"/>
    </row>
    <row r="195" spans="1:11" s="612" customFormat="1" ht="12.75">
      <c r="A195" s="620"/>
      <c r="B195" s="620"/>
      <c r="C195" s="613"/>
      <c r="D195" s="613"/>
      <c r="E195" s="623"/>
      <c r="F195" s="623"/>
      <c r="G195" s="623"/>
      <c r="H195" s="623"/>
      <c r="I195" s="613"/>
      <c r="J195" s="613"/>
      <c r="K195" s="613"/>
    </row>
    <row r="196" spans="1:11" s="612" customFormat="1" ht="12.75">
      <c r="A196" s="620"/>
      <c r="B196" s="620"/>
      <c r="C196" s="613"/>
      <c r="D196" s="613"/>
      <c r="E196" s="623"/>
      <c r="F196" s="623"/>
      <c r="G196" s="623"/>
      <c r="H196" s="623"/>
      <c r="I196" s="613"/>
      <c r="J196" s="613"/>
      <c r="K196" s="613"/>
    </row>
    <row r="197" spans="1:11" s="612" customFormat="1" ht="12.75">
      <c r="A197" s="620"/>
      <c r="B197" s="620"/>
      <c r="C197" s="613"/>
      <c r="D197" s="613"/>
      <c r="E197" s="623"/>
      <c r="F197" s="623"/>
      <c r="G197" s="623"/>
      <c r="H197" s="623"/>
      <c r="I197" s="613"/>
      <c r="J197" s="613"/>
      <c r="K197" s="613"/>
    </row>
    <row r="198" spans="1:11" s="612" customFormat="1" ht="12.75">
      <c r="A198" s="620"/>
      <c r="B198" s="620"/>
      <c r="C198" s="613"/>
      <c r="D198" s="613"/>
      <c r="E198" s="623"/>
      <c r="F198" s="623"/>
      <c r="G198" s="623"/>
      <c r="H198" s="623"/>
      <c r="I198" s="613"/>
      <c r="J198" s="613"/>
      <c r="K198" s="613"/>
    </row>
    <row r="199" spans="1:11" s="612" customFormat="1" ht="12.75">
      <c r="A199" s="620"/>
      <c r="B199" s="620"/>
      <c r="C199" s="613"/>
      <c r="D199" s="613"/>
      <c r="E199" s="623"/>
      <c r="F199" s="623"/>
      <c r="G199" s="623"/>
      <c r="H199" s="623"/>
      <c r="I199" s="613"/>
      <c r="J199" s="613"/>
      <c r="K199" s="613"/>
    </row>
    <row r="200" spans="1:11" s="612" customFormat="1" ht="12.75">
      <c r="A200" s="620"/>
      <c r="B200" s="620"/>
      <c r="C200" s="613"/>
      <c r="D200" s="613"/>
      <c r="E200" s="623"/>
      <c r="F200" s="623"/>
      <c r="G200" s="623"/>
      <c r="H200" s="623"/>
      <c r="I200" s="613"/>
      <c r="J200" s="613"/>
      <c r="K200" s="613"/>
    </row>
    <row r="201" spans="1:11" s="612" customFormat="1" ht="12.75">
      <c r="A201" s="620"/>
      <c r="B201" s="620"/>
      <c r="C201" s="613"/>
      <c r="D201" s="613"/>
      <c r="E201" s="623"/>
      <c r="F201" s="623"/>
      <c r="G201" s="623"/>
      <c r="H201" s="623"/>
      <c r="I201" s="613"/>
      <c r="J201" s="613"/>
      <c r="K201" s="613"/>
    </row>
    <row r="202" spans="1:11" s="612" customFormat="1" ht="12.75">
      <c r="A202" s="620"/>
      <c r="B202" s="620"/>
      <c r="C202" s="613"/>
      <c r="D202" s="613"/>
      <c r="E202" s="623"/>
      <c r="F202" s="623"/>
      <c r="G202" s="623"/>
      <c r="H202" s="623"/>
      <c r="I202" s="613"/>
      <c r="J202" s="613"/>
      <c r="K202" s="613"/>
    </row>
    <row r="203" spans="1:11" s="612" customFormat="1" ht="12.75">
      <c r="A203" s="620"/>
      <c r="B203" s="620"/>
      <c r="C203" s="613"/>
      <c r="D203" s="613"/>
      <c r="E203" s="623"/>
      <c r="F203" s="623"/>
      <c r="G203" s="623"/>
      <c r="H203" s="623"/>
      <c r="I203" s="613"/>
      <c r="J203" s="613"/>
      <c r="K203" s="613"/>
    </row>
    <row r="204" spans="1:11" s="612" customFormat="1" ht="12.75">
      <c r="A204" s="620"/>
      <c r="B204" s="620"/>
      <c r="C204" s="613"/>
      <c r="D204" s="613"/>
      <c r="E204" s="623"/>
      <c r="F204" s="623"/>
      <c r="G204" s="623"/>
      <c r="H204" s="623"/>
      <c r="I204" s="613"/>
      <c r="J204" s="613"/>
      <c r="K204" s="613"/>
    </row>
    <row r="205" spans="1:11" s="612" customFormat="1" ht="12.75">
      <c r="A205" s="620"/>
      <c r="B205" s="620"/>
      <c r="C205" s="613"/>
      <c r="D205" s="613"/>
      <c r="E205" s="623"/>
      <c r="F205" s="623"/>
      <c r="G205" s="623"/>
      <c r="H205" s="623"/>
      <c r="I205" s="613"/>
      <c r="J205" s="613"/>
      <c r="K205" s="613"/>
    </row>
    <row r="206" spans="1:11" s="612" customFormat="1" ht="12.75">
      <c r="A206" s="620"/>
      <c r="B206" s="620"/>
      <c r="C206" s="613"/>
      <c r="D206" s="613"/>
      <c r="E206" s="623"/>
      <c r="F206" s="623"/>
      <c r="G206" s="623"/>
      <c r="H206" s="623"/>
      <c r="I206" s="613"/>
      <c r="J206" s="613"/>
      <c r="K206" s="613"/>
    </row>
    <row r="207" spans="1:11" s="612" customFormat="1" ht="12.75">
      <c r="A207" s="620"/>
      <c r="B207" s="620"/>
      <c r="C207" s="613"/>
      <c r="D207" s="613"/>
      <c r="E207" s="623"/>
      <c r="F207" s="623"/>
      <c r="G207" s="623"/>
      <c r="H207" s="623"/>
      <c r="I207" s="613"/>
      <c r="J207" s="613"/>
      <c r="K207" s="613"/>
    </row>
    <row r="208" spans="1:11" s="612" customFormat="1" ht="12.75">
      <c r="A208" s="620"/>
      <c r="B208" s="620"/>
      <c r="C208" s="613"/>
      <c r="D208" s="613"/>
      <c r="E208" s="623"/>
      <c r="F208" s="623"/>
      <c r="G208" s="623"/>
      <c r="H208" s="623"/>
      <c r="I208" s="613"/>
      <c r="J208" s="613"/>
      <c r="K208" s="613"/>
    </row>
    <row r="209" spans="1:11" s="612" customFormat="1" ht="12.75">
      <c r="A209" s="620"/>
      <c r="B209" s="620"/>
      <c r="C209" s="613"/>
      <c r="D209" s="613"/>
      <c r="E209" s="623"/>
      <c r="F209" s="623"/>
      <c r="G209" s="623"/>
      <c r="H209" s="623"/>
      <c r="I209" s="613"/>
      <c r="J209" s="613"/>
      <c r="K209" s="613"/>
    </row>
    <row r="210" spans="1:11" s="612" customFormat="1" ht="12.75">
      <c r="A210" s="620"/>
      <c r="B210" s="620"/>
      <c r="C210" s="613"/>
      <c r="D210" s="613"/>
      <c r="E210" s="623"/>
      <c r="F210" s="623"/>
      <c r="G210" s="623"/>
      <c r="H210" s="623"/>
      <c r="I210" s="613"/>
      <c r="J210" s="613"/>
      <c r="K210" s="613"/>
    </row>
    <row r="211" spans="1:11" s="612" customFormat="1" ht="12.75">
      <c r="A211" s="620"/>
      <c r="B211" s="620"/>
      <c r="C211" s="613"/>
      <c r="D211" s="613"/>
      <c r="E211" s="623"/>
      <c r="F211" s="623"/>
      <c r="G211" s="623"/>
      <c r="H211" s="623"/>
      <c r="I211" s="613"/>
      <c r="J211" s="613"/>
      <c r="K211" s="613"/>
    </row>
    <row r="212" spans="1:11" s="612" customFormat="1" ht="12.75">
      <c r="A212" s="620"/>
      <c r="B212" s="620"/>
      <c r="C212" s="613"/>
      <c r="D212" s="613"/>
      <c r="E212" s="623"/>
      <c r="F212" s="623"/>
      <c r="G212" s="623"/>
      <c r="H212" s="623"/>
      <c r="I212" s="613"/>
      <c r="J212" s="613"/>
      <c r="K212" s="613"/>
    </row>
    <row r="213" spans="1:11" s="612" customFormat="1" ht="12.75">
      <c r="A213" s="620"/>
      <c r="B213" s="620"/>
      <c r="C213" s="613"/>
      <c r="D213" s="613"/>
      <c r="E213" s="623"/>
      <c r="F213" s="623"/>
      <c r="G213" s="623"/>
      <c r="H213" s="623"/>
      <c r="I213" s="613"/>
      <c r="J213" s="613"/>
      <c r="K213" s="613"/>
    </row>
    <row r="214" spans="1:11" s="612" customFormat="1" ht="12.75">
      <c r="A214" s="620"/>
      <c r="B214" s="620"/>
      <c r="C214" s="613"/>
      <c r="D214" s="613"/>
      <c r="E214" s="623"/>
      <c r="F214" s="623"/>
      <c r="G214" s="623"/>
      <c r="H214" s="623"/>
      <c r="I214" s="613"/>
      <c r="J214" s="613"/>
      <c r="K214" s="613"/>
    </row>
    <row r="215" spans="1:11" s="612" customFormat="1" ht="12.75">
      <c r="A215" s="620"/>
      <c r="B215" s="620"/>
      <c r="C215" s="613"/>
      <c r="D215" s="613"/>
      <c r="E215" s="623"/>
      <c r="F215" s="623"/>
      <c r="G215" s="623"/>
      <c r="H215" s="623"/>
      <c r="I215" s="613"/>
      <c r="J215" s="613"/>
      <c r="K215" s="613"/>
    </row>
    <row r="216" spans="1:11" s="612" customFormat="1" ht="12.75">
      <c r="A216" s="620"/>
      <c r="B216" s="620"/>
      <c r="C216" s="613"/>
      <c r="D216" s="613"/>
      <c r="E216" s="623"/>
      <c r="F216" s="623"/>
      <c r="G216" s="623"/>
      <c r="H216" s="623"/>
      <c r="I216" s="613"/>
      <c r="J216" s="613"/>
      <c r="K216" s="613"/>
    </row>
    <row r="217" spans="1:11" s="612" customFormat="1" ht="12.75">
      <c r="A217" s="620"/>
      <c r="B217" s="620"/>
      <c r="C217" s="613"/>
      <c r="D217" s="613"/>
      <c r="E217" s="623"/>
      <c r="F217" s="623"/>
      <c r="G217" s="623"/>
      <c r="H217" s="623"/>
      <c r="I217" s="613"/>
      <c r="J217" s="613"/>
      <c r="K217" s="613"/>
    </row>
    <row r="218" spans="1:11" s="612" customFormat="1" ht="12.75">
      <c r="A218" s="620"/>
      <c r="B218" s="620"/>
      <c r="C218" s="613"/>
      <c r="D218" s="613"/>
      <c r="E218" s="623"/>
      <c r="F218" s="623"/>
      <c r="G218" s="623"/>
      <c r="H218" s="623"/>
      <c r="I218" s="613"/>
      <c r="J218" s="613"/>
      <c r="K218" s="613"/>
    </row>
    <row r="219" spans="1:11" s="612" customFormat="1" ht="12.75">
      <c r="A219" s="620"/>
      <c r="B219" s="620"/>
      <c r="C219" s="613"/>
      <c r="D219" s="613"/>
      <c r="E219" s="623"/>
      <c r="F219" s="623"/>
      <c r="G219" s="623"/>
      <c r="H219" s="623"/>
      <c r="I219" s="613"/>
      <c r="J219" s="613"/>
      <c r="K219" s="613"/>
    </row>
    <row r="220" spans="1:11" s="612" customFormat="1" ht="12.75">
      <c r="A220" s="620"/>
      <c r="B220" s="620"/>
      <c r="C220" s="613"/>
      <c r="D220" s="613"/>
      <c r="E220" s="623"/>
      <c r="F220" s="623"/>
      <c r="G220" s="623"/>
      <c r="H220" s="623"/>
      <c r="I220" s="613"/>
      <c r="J220" s="613"/>
      <c r="K220" s="613"/>
    </row>
    <row r="221" spans="1:11" s="612" customFormat="1" ht="12.75">
      <c r="A221" s="620"/>
      <c r="B221" s="620"/>
      <c r="C221" s="613"/>
      <c r="D221" s="613"/>
      <c r="E221" s="623"/>
      <c r="F221" s="623"/>
      <c r="G221" s="623"/>
      <c r="H221" s="623"/>
      <c r="I221" s="613"/>
      <c r="J221" s="613"/>
      <c r="K221" s="613"/>
    </row>
    <row r="222" spans="1:11" s="612" customFormat="1" ht="12.75">
      <c r="A222" s="620"/>
      <c r="B222" s="620"/>
      <c r="C222" s="613"/>
      <c r="D222" s="613"/>
      <c r="E222" s="623"/>
      <c r="F222" s="623"/>
      <c r="G222" s="623"/>
      <c r="H222" s="623"/>
      <c r="I222" s="613"/>
      <c r="J222" s="613"/>
      <c r="K222" s="613"/>
    </row>
    <row r="223" spans="1:11" s="612" customFormat="1" ht="12.75">
      <c r="A223" s="620"/>
      <c r="B223" s="620"/>
      <c r="C223" s="613"/>
      <c r="D223" s="613"/>
      <c r="E223" s="623"/>
      <c r="F223" s="623"/>
      <c r="G223" s="623"/>
      <c r="H223" s="623"/>
      <c r="I223" s="613"/>
      <c r="J223" s="613"/>
      <c r="K223" s="613"/>
    </row>
    <row r="224" spans="1:11" s="612" customFormat="1" ht="12.75">
      <c r="A224" s="620"/>
      <c r="B224" s="620"/>
      <c r="C224" s="613"/>
      <c r="D224" s="613"/>
      <c r="E224" s="623"/>
      <c r="F224" s="623"/>
      <c r="G224" s="623"/>
      <c r="H224" s="623"/>
      <c r="I224" s="613"/>
      <c r="J224" s="613"/>
      <c r="K224" s="613"/>
    </row>
    <row r="225" spans="1:11" s="612" customFormat="1" ht="12.75">
      <c r="A225" s="620"/>
      <c r="B225" s="620"/>
      <c r="C225" s="613"/>
      <c r="D225" s="613"/>
      <c r="E225" s="623"/>
      <c r="F225" s="623"/>
      <c r="G225" s="623"/>
      <c r="H225" s="623"/>
      <c r="I225" s="613"/>
      <c r="J225" s="613"/>
      <c r="K225" s="613"/>
    </row>
    <row r="226" spans="1:11" s="612" customFormat="1" ht="12.75">
      <c r="A226" s="620"/>
      <c r="B226" s="620"/>
      <c r="C226" s="613"/>
      <c r="D226" s="613"/>
      <c r="E226" s="623"/>
      <c r="F226" s="623"/>
      <c r="G226" s="623"/>
      <c r="H226" s="623"/>
      <c r="I226" s="613"/>
      <c r="J226" s="613"/>
      <c r="K226" s="613"/>
    </row>
    <row r="227" spans="1:11" s="612" customFormat="1" ht="12.75">
      <c r="A227" s="620"/>
      <c r="B227" s="620"/>
      <c r="C227" s="613"/>
      <c r="D227" s="613"/>
      <c r="E227" s="623"/>
      <c r="F227" s="623"/>
      <c r="G227" s="623"/>
      <c r="H227" s="623"/>
      <c r="I227" s="613"/>
      <c r="J227" s="613"/>
      <c r="K227" s="613"/>
    </row>
    <row r="228" spans="1:11" s="612" customFormat="1" ht="12.75">
      <c r="A228" s="620"/>
      <c r="B228" s="620"/>
      <c r="C228" s="613"/>
      <c r="D228" s="613"/>
      <c r="E228" s="623"/>
      <c r="F228" s="623"/>
      <c r="G228" s="623"/>
      <c r="H228" s="623"/>
      <c r="I228" s="613"/>
      <c r="J228" s="613"/>
      <c r="K228" s="613"/>
    </row>
    <row r="229" spans="1:11" s="612" customFormat="1" ht="12.75">
      <c r="A229" s="620"/>
      <c r="B229" s="620"/>
      <c r="C229" s="613"/>
      <c r="D229" s="613"/>
      <c r="E229" s="623"/>
      <c r="F229" s="623"/>
      <c r="G229" s="623"/>
      <c r="H229" s="623"/>
      <c r="I229" s="613"/>
      <c r="J229" s="613"/>
      <c r="K229" s="613"/>
    </row>
    <row r="230" spans="1:11" s="612" customFormat="1" ht="12.75">
      <c r="A230" s="620"/>
      <c r="B230" s="620"/>
      <c r="C230" s="613"/>
      <c r="D230" s="613"/>
      <c r="E230" s="623"/>
      <c r="F230" s="623"/>
      <c r="G230" s="623"/>
      <c r="H230" s="623"/>
      <c r="I230" s="613"/>
      <c r="J230" s="613"/>
      <c r="K230" s="613"/>
    </row>
    <row r="231" spans="1:11" s="612" customFormat="1" ht="12.75">
      <c r="A231" s="620"/>
      <c r="B231" s="620"/>
      <c r="C231" s="613"/>
      <c r="D231" s="613"/>
      <c r="E231" s="623"/>
      <c r="F231" s="623"/>
      <c r="G231" s="623"/>
      <c r="H231" s="623"/>
      <c r="I231" s="613"/>
      <c r="J231" s="613"/>
      <c r="K231" s="613"/>
    </row>
    <row r="232" spans="1:11" s="612" customFormat="1" ht="12.75">
      <c r="A232" s="620"/>
      <c r="B232" s="620"/>
      <c r="C232" s="613"/>
      <c r="D232" s="613"/>
      <c r="E232" s="623"/>
      <c r="F232" s="623"/>
      <c r="G232" s="623"/>
      <c r="H232" s="623"/>
      <c r="I232" s="613"/>
      <c r="J232" s="613"/>
      <c r="K232" s="613"/>
    </row>
    <row r="233" spans="1:11" s="612" customFormat="1" ht="12.75">
      <c r="A233" s="620"/>
      <c r="B233" s="620"/>
      <c r="C233" s="613"/>
      <c r="D233" s="613"/>
      <c r="E233" s="623"/>
      <c r="F233" s="623"/>
      <c r="G233" s="623"/>
      <c r="H233" s="623"/>
      <c r="I233" s="613"/>
      <c r="J233" s="613"/>
      <c r="K233" s="613"/>
    </row>
    <row r="234" spans="1:11" s="612" customFormat="1" ht="12.75">
      <c r="A234" s="620"/>
      <c r="B234" s="620"/>
      <c r="C234" s="613"/>
      <c r="D234" s="613"/>
      <c r="E234" s="623"/>
      <c r="F234" s="623"/>
      <c r="G234" s="623"/>
      <c r="H234" s="623"/>
      <c r="I234" s="613"/>
      <c r="J234" s="613"/>
      <c r="K234" s="613"/>
    </row>
    <row r="235" spans="1:11" s="612" customFormat="1" ht="12.75">
      <c r="A235" s="620"/>
      <c r="B235" s="620"/>
      <c r="C235" s="613"/>
      <c r="D235" s="613"/>
      <c r="E235" s="623"/>
      <c r="F235" s="623"/>
      <c r="G235" s="623"/>
      <c r="H235" s="623"/>
      <c r="I235" s="613"/>
      <c r="J235" s="613"/>
      <c r="K235" s="613"/>
    </row>
    <row r="236" spans="1:11" s="612" customFormat="1" ht="12.75">
      <c r="A236" s="620"/>
      <c r="B236" s="620"/>
      <c r="C236" s="613"/>
      <c r="D236" s="613"/>
      <c r="E236" s="623"/>
      <c r="F236" s="623"/>
      <c r="G236" s="623"/>
      <c r="H236" s="623"/>
      <c r="I236" s="613"/>
      <c r="J236" s="613"/>
      <c r="K236" s="613"/>
    </row>
    <row r="237" spans="1:11" s="612" customFormat="1" ht="12.75">
      <c r="A237" s="620"/>
      <c r="B237" s="620"/>
      <c r="C237" s="613"/>
      <c r="D237" s="613"/>
      <c r="E237" s="623"/>
      <c r="F237" s="623"/>
      <c r="G237" s="623"/>
      <c r="H237" s="623"/>
      <c r="I237" s="613"/>
      <c r="J237" s="613"/>
      <c r="K237" s="613"/>
    </row>
    <row r="238" spans="1:11" s="612" customFormat="1" ht="12.75">
      <c r="A238" s="620"/>
      <c r="B238" s="620"/>
      <c r="C238" s="613"/>
      <c r="D238" s="613"/>
      <c r="E238" s="623"/>
      <c r="F238" s="623"/>
      <c r="G238" s="623"/>
      <c r="H238" s="623"/>
      <c r="I238" s="613"/>
      <c r="J238" s="613"/>
      <c r="K238" s="613"/>
    </row>
    <row r="239" spans="1:11" s="612" customFormat="1" ht="12.75">
      <c r="A239" s="620"/>
      <c r="B239" s="620"/>
      <c r="C239" s="613"/>
      <c r="D239" s="613"/>
      <c r="E239" s="623"/>
      <c r="F239" s="623"/>
      <c r="G239" s="623"/>
      <c r="H239" s="623"/>
      <c r="I239" s="613"/>
      <c r="J239" s="613"/>
      <c r="K239" s="613"/>
    </row>
    <row r="240" spans="1:11" s="612" customFormat="1" ht="12.75">
      <c r="A240" s="620"/>
      <c r="B240" s="620"/>
      <c r="C240" s="613"/>
      <c r="D240" s="613"/>
      <c r="E240" s="623"/>
      <c r="F240" s="623"/>
      <c r="G240" s="623"/>
      <c r="H240" s="623"/>
      <c r="I240" s="613"/>
      <c r="J240" s="613"/>
      <c r="K240" s="613"/>
    </row>
    <row r="241" spans="1:11" s="612" customFormat="1" ht="12.75">
      <c r="A241" s="620"/>
      <c r="B241" s="620"/>
      <c r="C241" s="613"/>
      <c r="D241" s="613"/>
      <c r="E241" s="623"/>
      <c r="F241" s="623"/>
      <c r="G241" s="623"/>
      <c r="H241" s="623"/>
      <c r="I241" s="613"/>
      <c r="J241" s="613"/>
      <c r="K241" s="613"/>
    </row>
    <row r="242" spans="1:11" s="612" customFormat="1" ht="12.75">
      <c r="A242" s="620"/>
      <c r="B242" s="620"/>
      <c r="C242" s="613"/>
      <c r="D242" s="613"/>
      <c r="E242" s="623"/>
      <c r="F242" s="623"/>
      <c r="G242" s="623"/>
      <c r="H242" s="623"/>
      <c r="I242" s="613"/>
      <c r="J242" s="613"/>
      <c r="K242" s="613"/>
    </row>
    <row r="243" spans="1:11" s="612" customFormat="1" ht="12.75">
      <c r="A243" s="620"/>
      <c r="B243" s="620"/>
      <c r="C243" s="613"/>
      <c r="D243" s="613"/>
      <c r="E243" s="623"/>
      <c r="F243" s="623"/>
      <c r="G243" s="623"/>
      <c r="H243" s="623"/>
      <c r="I243" s="613"/>
      <c r="J243" s="613"/>
      <c r="K243" s="613"/>
    </row>
    <row r="244" spans="1:11" s="612" customFormat="1" ht="12.75">
      <c r="A244" s="620"/>
      <c r="B244" s="620"/>
      <c r="C244" s="613"/>
      <c r="D244" s="613"/>
      <c r="E244" s="623"/>
      <c r="F244" s="623"/>
      <c r="G244" s="623"/>
      <c r="H244" s="623"/>
      <c r="I244" s="613"/>
      <c r="J244" s="613"/>
      <c r="K244" s="613"/>
    </row>
    <row r="245" spans="1:11" s="612" customFormat="1" ht="12.75">
      <c r="A245" s="620"/>
      <c r="B245" s="620"/>
      <c r="C245" s="613"/>
      <c r="D245" s="613"/>
      <c r="E245" s="623"/>
      <c r="F245" s="623"/>
      <c r="G245" s="623"/>
      <c r="H245" s="623"/>
      <c r="I245" s="613"/>
      <c r="J245" s="613"/>
      <c r="K245" s="613"/>
    </row>
    <row r="246" spans="1:11" s="612" customFormat="1" ht="12.75">
      <c r="A246" s="620"/>
      <c r="B246" s="620"/>
      <c r="C246" s="613"/>
      <c r="D246" s="613"/>
      <c r="E246" s="623"/>
      <c r="F246" s="623"/>
      <c r="G246" s="623"/>
      <c r="H246" s="623"/>
      <c r="I246" s="613"/>
      <c r="J246" s="613"/>
      <c r="K246" s="613"/>
    </row>
    <row r="247" spans="1:11" s="612" customFormat="1" ht="12.75">
      <c r="A247" s="620"/>
      <c r="B247" s="620"/>
      <c r="C247" s="613"/>
      <c r="D247" s="613"/>
      <c r="E247" s="623"/>
      <c r="F247" s="623"/>
      <c r="G247" s="623"/>
      <c r="H247" s="623"/>
      <c r="I247" s="613"/>
      <c r="J247" s="613"/>
      <c r="K247" s="613"/>
    </row>
    <row r="248" spans="1:11" s="612" customFormat="1" ht="12.75">
      <c r="A248" s="620"/>
      <c r="B248" s="620"/>
      <c r="C248" s="613"/>
      <c r="D248" s="613"/>
      <c r="E248" s="623"/>
      <c r="F248" s="623"/>
      <c r="G248" s="623"/>
      <c r="H248" s="623"/>
      <c r="I248" s="613"/>
      <c r="J248" s="613"/>
      <c r="K248" s="613"/>
    </row>
    <row r="249" spans="1:11" s="612" customFormat="1" ht="12.75">
      <c r="A249" s="620"/>
      <c r="B249" s="620"/>
      <c r="C249" s="613"/>
      <c r="D249" s="613"/>
      <c r="E249" s="623"/>
      <c r="F249" s="623"/>
      <c r="G249" s="623"/>
      <c r="H249" s="623"/>
      <c r="I249" s="613"/>
      <c r="J249" s="613"/>
      <c r="K249" s="613"/>
    </row>
    <row r="250" spans="1:11" s="612" customFormat="1" ht="12.75">
      <c r="A250" s="620"/>
      <c r="B250" s="620"/>
      <c r="C250" s="613"/>
      <c r="D250" s="613"/>
      <c r="E250" s="623"/>
      <c r="F250" s="623"/>
      <c r="G250" s="623"/>
      <c r="H250" s="623"/>
      <c r="I250" s="613"/>
      <c r="J250" s="613"/>
      <c r="K250" s="613"/>
    </row>
    <row r="251" spans="1:11" s="612" customFormat="1" ht="12.75">
      <c r="A251" s="620"/>
      <c r="B251" s="620"/>
      <c r="C251" s="613"/>
      <c r="D251" s="613"/>
      <c r="E251" s="623"/>
      <c r="F251" s="623"/>
      <c r="G251" s="623"/>
      <c r="H251" s="623"/>
      <c r="I251" s="613"/>
      <c r="J251" s="613"/>
      <c r="K251" s="613"/>
    </row>
    <row r="252" spans="1:11" s="612" customFormat="1" ht="12.75">
      <c r="A252" s="620"/>
      <c r="B252" s="620"/>
      <c r="C252" s="613"/>
      <c r="D252" s="613"/>
      <c r="E252" s="623"/>
      <c r="F252" s="623"/>
      <c r="G252" s="623"/>
      <c r="H252" s="623"/>
      <c r="I252" s="613"/>
      <c r="J252" s="613"/>
      <c r="K252" s="613"/>
    </row>
    <row r="253" spans="1:11" s="612" customFormat="1" ht="12.75">
      <c r="A253" s="620"/>
      <c r="B253" s="620"/>
      <c r="C253" s="613"/>
      <c r="D253" s="613"/>
      <c r="E253" s="623"/>
      <c r="F253" s="623"/>
      <c r="G253" s="623"/>
      <c r="H253" s="623"/>
      <c r="I253" s="613"/>
      <c r="J253" s="613"/>
      <c r="K253" s="613"/>
    </row>
    <row r="254" spans="1:11" s="612" customFormat="1" ht="12.75">
      <c r="A254" s="620"/>
      <c r="B254" s="620"/>
      <c r="C254" s="613"/>
      <c r="D254" s="613"/>
      <c r="E254" s="623"/>
      <c r="F254" s="623"/>
      <c r="G254" s="623"/>
      <c r="H254" s="623"/>
      <c r="I254" s="613"/>
      <c r="J254" s="613"/>
      <c r="K254" s="613"/>
    </row>
    <row r="255" spans="1:11" s="612" customFormat="1" ht="12.75">
      <c r="A255" s="620"/>
      <c r="B255" s="620"/>
      <c r="C255" s="613"/>
      <c r="D255" s="613"/>
      <c r="E255" s="623"/>
      <c r="F255" s="623"/>
      <c r="G255" s="623"/>
      <c r="H255" s="623"/>
      <c r="I255" s="613"/>
      <c r="J255" s="613"/>
      <c r="K255" s="613"/>
    </row>
    <row r="256" spans="1:11" s="612" customFormat="1" ht="12.75">
      <c r="A256" s="620"/>
      <c r="B256" s="620"/>
      <c r="C256" s="613"/>
      <c r="D256" s="613"/>
      <c r="E256" s="623"/>
      <c r="F256" s="623"/>
      <c r="G256" s="623"/>
      <c r="H256" s="623"/>
      <c r="I256" s="613"/>
      <c r="J256" s="613"/>
      <c r="K256" s="613"/>
    </row>
    <row r="257" spans="1:11" s="612" customFormat="1" ht="12.75">
      <c r="A257" s="620"/>
      <c r="B257" s="620"/>
      <c r="C257" s="613"/>
      <c r="D257" s="613"/>
      <c r="E257" s="623"/>
      <c r="F257" s="623"/>
      <c r="G257" s="623"/>
      <c r="H257" s="623"/>
      <c r="I257" s="613"/>
      <c r="J257" s="613"/>
      <c r="K257" s="613"/>
    </row>
    <row r="258" spans="1:11" s="612" customFormat="1" ht="12.75">
      <c r="A258" s="620"/>
      <c r="B258" s="620"/>
      <c r="C258" s="613"/>
      <c r="D258" s="613"/>
      <c r="E258" s="623"/>
      <c r="F258" s="623"/>
      <c r="G258" s="623"/>
      <c r="H258" s="623"/>
      <c r="I258" s="613"/>
      <c r="J258" s="613"/>
      <c r="K258" s="613"/>
    </row>
    <row r="259" spans="1:11" s="612" customFormat="1" ht="12.75">
      <c r="A259" s="620"/>
      <c r="B259" s="620"/>
      <c r="C259" s="613"/>
      <c r="D259" s="613"/>
      <c r="E259" s="623"/>
      <c r="F259" s="623"/>
      <c r="G259" s="623"/>
      <c r="H259" s="623"/>
      <c r="I259" s="613"/>
      <c r="J259" s="613"/>
      <c r="K259" s="613"/>
    </row>
    <row r="260" spans="1:11" s="612" customFormat="1" ht="12.75">
      <c r="A260" s="620"/>
      <c r="B260" s="620"/>
      <c r="C260" s="613"/>
      <c r="D260" s="613"/>
      <c r="E260" s="623"/>
      <c r="F260" s="623"/>
      <c r="G260" s="623"/>
      <c r="H260" s="623"/>
      <c r="I260" s="613"/>
      <c r="J260" s="613"/>
      <c r="K260" s="613"/>
    </row>
    <row r="261" spans="1:11" s="612" customFormat="1" ht="12.75">
      <c r="A261" s="620"/>
      <c r="B261" s="620"/>
      <c r="C261" s="613"/>
      <c r="D261" s="613"/>
      <c r="E261" s="623"/>
      <c r="F261" s="623"/>
      <c r="G261" s="623"/>
      <c r="H261" s="623"/>
      <c r="I261" s="613"/>
      <c r="J261" s="613"/>
      <c r="K261" s="613"/>
    </row>
    <row r="262" spans="1:11" s="612" customFormat="1" ht="12.75">
      <c r="A262" s="620"/>
      <c r="B262" s="620"/>
      <c r="C262" s="613"/>
      <c r="D262" s="613"/>
      <c r="E262" s="623"/>
      <c r="F262" s="623"/>
      <c r="G262" s="623"/>
      <c r="H262" s="623"/>
      <c r="I262" s="613"/>
      <c r="J262" s="613"/>
      <c r="K262" s="613"/>
    </row>
    <row r="263" spans="1:11" s="612" customFormat="1" ht="12.75">
      <c r="A263" s="620"/>
      <c r="B263" s="620"/>
      <c r="C263" s="613"/>
      <c r="D263" s="613"/>
      <c r="E263" s="623"/>
      <c r="F263" s="623"/>
      <c r="G263" s="623"/>
      <c r="H263" s="623"/>
      <c r="I263" s="613"/>
      <c r="J263" s="613"/>
      <c r="K263" s="613"/>
    </row>
    <row r="264" spans="1:11" s="612" customFormat="1" ht="12.75">
      <c r="A264" s="620"/>
      <c r="B264" s="620"/>
      <c r="C264" s="613"/>
      <c r="D264" s="613"/>
      <c r="E264" s="623"/>
      <c r="F264" s="623"/>
      <c r="G264" s="623"/>
      <c r="H264" s="623"/>
      <c r="I264" s="613"/>
      <c r="J264" s="613"/>
      <c r="K264" s="613"/>
    </row>
    <row r="265" spans="1:11" s="612" customFormat="1" ht="12.75">
      <c r="A265" s="620"/>
      <c r="B265" s="620"/>
      <c r="C265" s="613"/>
      <c r="D265" s="613"/>
      <c r="E265" s="623"/>
      <c r="F265" s="623"/>
      <c r="G265" s="623"/>
      <c r="H265" s="623"/>
      <c r="I265" s="613"/>
      <c r="J265" s="613"/>
      <c r="K265" s="613"/>
    </row>
    <row r="266" spans="1:11" s="612" customFormat="1" ht="12.75">
      <c r="A266" s="620"/>
      <c r="B266" s="620"/>
      <c r="C266" s="613"/>
      <c r="D266" s="613"/>
      <c r="E266" s="623"/>
      <c r="F266" s="623"/>
      <c r="G266" s="623"/>
      <c r="H266" s="623"/>
      <c r="I266" s="613"/>
      <c r="J266" s="613"/>
      <c r="K266" s="613"/>
    </row>
    <row r="267" spans="1:11" s="612" customFormat="1" ht="12.75">
      <c r="A267" s="620"/>
      <c r="B267" s="620"/>
      <c r="C267" s="613"/>
      <c r="D267" s="613"/>
      <c r="E267" s="623"/>
      <c r="F267" s="623"/>
      <c r="G267" s="623"/>
      <c r="H267" s="623"/>
      <c r="I267" s="613"/>
      <c r="J267" s="613"/>
      <c r="K267" s="613"/>
    </row>
    <row r="268" spans="1:11" s="612" customFormat="1" ht="12.75">
      <c r="A268" s="620"/>
      <c r="B268" s="620"/>
      <c r="C268" s="613"/>
      <c r="D268" s="613"/>
      <c r="E268" s="623"/>
      <c r="F268" s="623"/>
      <c r="G268" s="623"/>
      <c r="H268" s="623"/>
      <c r="I268" s="613"/>
      <c r="J268" s="613"/>
      <c r="K268" s="613"/>
    </row>
    <row r="269" spans="1:11" s="612" customFormat="1" ht="12.75">
      <c r="A269" s="620"/>
      <c r="B269" s="620"/>
      <c r="C269" s="613"/>
      <c r="D269" s="613"/>
      <c r="E269" s="623"/>
      <c r="F269" s="623"/>
      <c r="G269" s="623"/>
      <c r="H269" s="623"/>
      <c r="I269" s="613"/>
      <c r="J269" s="613"/>
      <c r="K269" s="613"/>
    </row>
    <row r="270" spans="1:11" s="612" customFormat="1" ht="12.75">
      <c r="A270" s="620"/>
      <c r="B270" s="620"/>
      <c r="C270" s="613"/>
      <c r="D270" s="613"/>
      <c r="E270" s="623"/>
      <c r="F270" s="623"/>
      <c r="G270" s="623"/>
      <c r="H270" s="623"/>
      <c r="I270" s="613"/>
      <c r="J270" s="613"/>
      <c r="K270" s="613"/>
    </row>
    <row r="271" spans="1:11" s="612" customFormat="1" ht="12.75">
      <c r="A271" s="620"/>
      <c r="B271" s="620"/>
      <c r="C271" s="613"/>
      <c r="D271" s="613"/>
      <c r="E271" s="623"/>
      <c r="F271" s="623"/>
      <c r="G271" s="623"/>
      <c r="H271" s="623"/>
      <c r="I271" s="613"/>
      <c r="J271" s="613"/>
      <c r="K271" s="613"/>
    </row>
    <row r="272" spans="1:11" s="612" customFormat="1" ht="12.75">
      <c r="A272" s="620"/>
      <c r="B272" s="620"/>
      <c r="C272" s="613"/>
      <c r="D272" s="613"/>
      <c r="E272" s="623"/>
      <c r="F272" s="623"/>
      <c r="G272" s="623"/>
      <c r="H272" s="623"/>
      <c r="I272" s="613"/>
      <c r="J272" s="613"/>
      <c r="K272" s="613"/>
    </row>
    <row r="273" spans="1:11" s="612" customFormat="1" ht="12.75">
      <c r="A273" s="620"/>
      <c r="B273" s="620"/>
      <c r="C273" s="613"/>
      <c r="D273" s="613"/>
      <c r="E273" s="623"/>
      <c r="F273" s="623"/>
      <c r="G273" s="623"/>
      <c r="H273" s="623"/>
      <c r="I273" s="613"/>
      <c r="J273" s="613"/>
      <c r="K273" s="613"/>
    </row>
    <row r="274" spans="1:11" s="612" customFormat="1" ht="12.75">
      <c r="A274" s="620"/>
      <c r="B274" s="620"/>
      <c r="C274" s="613"/>
      <c r="D274" s="613"/>
      <c r="E274" s="623"/>
      <c r="F274" s="623"/>
      <c r="G274" s="623"/>
      <c r="H274" s="623"/>
      <c r="I274" s="613"/>
      <c r="J274" s="613"/>
      <c r="K274" s="613"/>
    </row>
    <row r="275" spans="1:11" s="612" customFormat="1" ht="12.75">
      <c r="A275" s="620"/>
      <c r="B275" s="620"/>
      <c r="C275" s="613"/>
      <c r="D275" s="613"/>
      <c r="E275" s="623"/>
      <c r="F275" s="623"/>
      <c r="G275" s="623"/>
      <c r="H275" s="623"/>
      <c r="I275" s="613"/>
      <c r="J275" s="613"/>
      <c r="K275" s="613"/>
    </row>
    <row r="276" spans="1:11" s="612" customFormat="1" ht="12.75">
      <c r="A276" s="620"/>
      <c r="B276" s="620"/>
      <c r="C276" s="613"/>
      <c r="D276" s="613"/>
      <c r="E276" s="623"/>
      <c r="F276" s="623"/>
      <c r="G276" s="623"/>
      <c r="H276" s="623"/>
      <c r="I276" s="613"/>
      <c r="J276" s="613"/>
      <c r="K276" s="613"/>
    </row>
    <row r="277" spans="1:11" s="612" customFormat="1" ht="12.75">
      <c r="A277" s="620"/>
      <c r="B277" s="620"/>
      <c r="C277" s="613"/>
      <c r="D277" s="613"/>
      <c r="E277" s="623"/>
      <c r="F277" s="623"/>
      <c r="G277" s="623"/>
      <c r="H277" s="623"/>
      <c r="I277" s="613"/>
      <c r="J277" s="613"/>
      <c r="K277" s="613"/>
    </row>
    <row r="278" spans="1:11" s="612" customFormat="1" ht="12.75">
      <c r="A278" s="620"/>
      <c r="B278" s="620"/>
      <c r="C278" s="613"/>
      <c r="D278" s="613"/>
      <c r="E278" s="623"/>
      <c r="F278" s="623"/>
      <c r="G278" s="623"/>
      <c r="H278" s="623"/>
      <c r="I278" s="613"/>
      <c r="J278" s="613"/>
      <c r="K278" s="613"/>
    </row>
    <row r="279" spans="1:11" s="612" customFormat="1" ht="12.75">
      <c r="A279" s="620"/>
      <c r="B279" s="620"/>
      <c r="C279" s="613"/>
      <c r="D279" s="613"/>
      <c r="E279" s="623"/>
      <c r="F279" s="623"/>
      <c r="G279" s="623"/>
      <c r="H279" s="623"/>
      <c r="I279" s="613"/>
      <c r="J279" s="613"/>
      <c r="K279" s="613"/>
    </row>
    <row r="280" spans="1:11" s="612" customFormat="1" ht="12.75">
      <c r="A280" s="620"/>
      <c r="B280" s="620"/>
      <c r="C280" s="613"/>
      <c r="D280" s="613"/>
      <c r="E280" s="623"/>
      <c r="F280" s="623"/>
      <c r="G280" s="623"/>
      <c r="H280" s="623"/>
      <c r="I280" s="613"/>
      <c r="J280" s="613"/>
      <c r="K280" s="613"/>
    </row>
    <row r="281" spans="1:11" s="612" customFormat="1" ht="12.75">
      <c r="A281" s="620"/>
      <c r="B281" s="620"/>
      <c r="C281" s="613"/>
      <c r="D281" s="613"/>
      <c r="E281" s="623"/>
      <c r="F281" s="623"/>
      <c r="G281" s="623"/>
      <c r="H281" s="623"/>
      <c r="I281" s="613"/>
      <c r="J281" s="613"/>
      <c r="K281" s="613"/>
    </row>
    <row r="282" spans="1:11" s="612" customFormat="1" ht="12.75">
      <c r="A282" s="620"/>
      <c r="B282" s="620"/>
      <c r="C282" s="613"/>
      <c r="D282" s="613"/>
      <c r="E282" s="623"/>
      <c r="F282" s="623"/>
      <c r="G282" s="623"/>
      <c r="H282" s="623"/>
      <c r="I282" s="613"/>
      <c r="J282" s="613"/>
      <c r="K282" s="613"/>
    </row>
    <row r="283" spans="1:11" s="612" customFormat="1" ht="12.75">
      <c r="A283" s="620"/>
      <c r="B283" s="620"/>
      <c r="C283" s="613"/>
      <c r="D283" s="613"/>
      <c r="E283" s="623"/>
      <c r="F283" s="623"/>
      <c r="G283" s="623"/>
      <c r="H283" s="623"/>
      <c r="I283" s="613"/>
      <c r="J283" s="613"/>
      <c r="K283" s="613"/>
    </row>
    <row r="284" spans="1:11" s="612" customFormat="1" ht="12.75">
      <c r="A284" s="620"/>
      <c r="B284" s="620"/>
      <c r="C284" s="613"/>
      <c r="D284" s="613"/>
      <c r="E284" s="623"/>
      <c r="F284" s="623"/>
      <c r="G284" s="623"/>
      <c r="H284" s="623"/>
      <c r="I284" s="613"/>
      <c r="J284" s="613"/>
      <c r="K284" s="613"/>
    </row>
    <row r="285" spans="1:11" s="612" customFormat="1" ht="12.75">
      <c r="A285" s="620"/>
      <c r="B285" s="620"/>
      <c r="C285" s="613"/>
      <c r="D285" s="613"/>
      <c r="E285" s="623"/>
      <c r="F285" s="623"/>
      <c r="G285" s="623"/>
      <c r="H285" s="623"/>
      <c r="I285" s="613"/>
      <c r="J285" s="613"/>
      <c r="K285" s="613"/>
    </row>
    <row r="286" spans="1:11" s="612" customFormat="1" ht="12.75">
      <c r="A286" s="620"/>
      <c r="B286" s="620"/>
      <c r="C286" s="613"/>
      <c r="D286" s="613"/>
      <c r="E286" s="623"/>
      <c r="F286" s="623"/>
      <c r="G286" s="623"/>
      <c r="H286" s="623"/>
      <c r="I286" s="613"/>
      <c r="J286" s="613"/>
      <c r="K286" s="613"/>
    </row>
    <row r="287" spans="1:11" s="612" customFormat="1" ht="12.75">
      <c r="A287" s="620"/>
      <c r="B287" s="620"/>
      <c r="C287" s="613"/>
      <c r="D287" s="613"/>
      <c r="E287" s="623"/>
      <c r="F287" s="623"/>
      <c r="G287" s="623"/>
      <c r="H287" s="623"/>
      <c r="I287" s="613"/>
      <c r="J287" s="613"/>
      <c r="K287" s="613"/>
    </row>
    <row r="288" spans="1:11" s="612" customFormat="1" ht="12.75">
      <c r="A288" s="620"/>
      <c r="B288" s="620"/>
      <c r="C288" s="613"/>
      <c r="D288" s="613"/>
      <c r="E288" s="623"/>
      <c r="F288" s="623"/>
      <c r="G288" s="623"/>
      <c r="H288" s="623"/>
      <c r="I288" s="613"/>
      <c r="J288" s="613"/>
      <c r="K288" s="613"/>
    </row>
    <row r="289" spans="1:11" s="612" customFormat="1" ht="12.75">
      <c r="A289" s="620"/>
      <c r="B289" s="620"/>
      <c r="C289" s="613"/>
      <c r="D289" s="613"/>
      <c r="E289" s="623"/>
      <c r="F289" s="623"/>
      <c r="G289" s="623"/>
      <c r="H289" s="623"/>
      <c r="I289" s="613"/>
      <c r="J289" s="613"/>
      <c r="K289" s="613"/>
    </row>
    <row r="290" spans="1:11" s="612" customFormat="1" ht="12.75">
      <c r="A290" s="620"/>
      <c r="B290" s="620"/>
      <c r="C290" s="613"/>
      <c r="D290" s="613"/>
      <c r="E290" s="623"/>
      <c r="F290" s="623"/>
      <c r="G290" s="623"/>
      <c r="H290" s="623"/>
      <c r="I290" s="613"/>
      <c r="J290" s="613"/>
      <c r="K290" s="613"/>
    </row>
    <row r="291" spans="1:11" s="612" customFormat="1" ht="12.75">
      <c r="A291" s="620"/>
      <c r="B291" s="620"/>
      <c r="C291" s="613"/>
      <c r="D291" s="613"/>
      <c r="E291" s="623"/>
      <c r="F291" s="623"/>
      <c r="G291" s="623"/>
      <c r="H291" s="623"/>
      <c r="I291" s="613"/>
      <c r="J291" s="613"/>
      <c r="K291" s="613"/>
    </row>
    <row r="292" spans="1:11" s="612" customFormat="1" ht="12.75">
      <c r="A292" s="620"/>
      <c r="B292" s="620"/>
      <c r="C292" s="613"/>
      <c r="D292" s="613"/>
      <c r="E292" s="623"/>
      <c r="F292" s="623"/>
      <c r="G292" s="623"/>
      <c r="H292" s="623"/>
      <c r="I292" s="613"/>
      <c r="J292" s="613"/>
      <c r="K292" s="613"/>
    </row>
    <row r="293" spans="1:11" s="612" customFormat="1" ht="12.75">
      <c r="A293" s="620"/>
      <c r="B293" s="620"/>
      <c r="C293" s="613"/>
      <c r="D293" s="613"/>
      <c r="E293" s="623"/>
      <c r="F293" s="623"/>
      <c r="G293" s="623"/>
      <c r="H293" s="623"/>
      <c r="I293" s="613"/>
      <c r="J293" s="613"/>
      <c r="K293" s="613"/>
    </row>
    <row r="294" spans="1:11" s="612" customFormat="1" ht="12.75">
      <c r="A294" s="620"/>
      <c r="B294" s="620"/>
      <c r="C294" s="613"/>
      <c r="D294" s="613"/>
      <c r="E294" s="623"/>
      <c r="F294" s="623"/>
      <c r="G294" s="623"/>
      <c r="H294" s="623"/>
      <c r="I294" s="613"/>
      <c r="J294" s="613"/>
      <c r="K294" s="613"/>
    </row>
    <row r="295" spans="1:11" s="612" customFormat="1" ht="12.75">
      <c r="A295" s="620"/>
      <c r="B295" s="620"/>
      <c r="C295" s="613"/>
      <c r="D295" s="613"/>
      <c r="E295" s="623"/>
      <c r="F295" s="623"/>
      <c r="G295" s="623"/>
      <c r="H295" s="623"/>
      <c r="I295" s="613"/>
      <c r="J295" s="613"/>
      <c r="K295" s="613"/>
    </row>
    <row r="296" spans="1:11" s="612" customFormat="1" ht="12.75">
      <c r="A296" s="620"/>
      <c r="B296" s="620"/>
      <c r="C296" s="613"/>
      <c r="D296" s="613"/>
      <c r="E296" s="623"/>
      <c r="F296" s="623"/>
      <c r="G296" s="623"/>
      <c r="H296" s="623"/>
      <c r="I296" s="613"/>
      <c r="J296" s="613"/>
      <c r="K296" s="613"/>
    </row>
    <row r="297" spans="1:11" s="612" customFormat="1" ht="12.75">
      <c r="A297" s="620"/>
      <c r="B297" s="620"/>
      <c r="C297" s="613"/>
      <c r="D297" s="613"/>
      <c r="E297" s="623"/>
      <c r="F297" s="623"/>
      <c r="G297" s="623"/>
      <c r="H297" s="623"/>
      <c r="I297" s="613"/>
      <c r="J297" s="613"/>
      <c r="K297" s="613"/>
    </row>
    <row r="298" spans="1:11" s="612" customFormat="1" ht="12.75">
      <c r="A298" s="620"/>
      <c r="B298" s="620"/>
      <c r="C298" s="613"/>
      <c r="D298" s="613"/>
      <c r="E298" s="623"/>
      <c r="F298" s="623"/>
      <c r="G298" s="623"/>
      <c r="H298" s="623"/>
      <c r="I298" s="613"/>
      <c r="J298" s="613"/>
      <c r="K298" s="613"/>
    </row>
    <row r="299" spans="1:11" s="612" customFormat="1" ht="12.75">
      <c r="A299" s="620"/>
      <c r="B299" s="620"/>
      <c r="C299" s="613"/>
      <c r="D299" s="613"/>
      <c r="E299" s="623"/>
      <c r="F299" s="623"/>
      <c r="G299" s="623"/>
      <c r="H299" s="623"/>
      <c r="I299" s="613"/>
      <c r="J299" s="613"/>
      <c r="K299" s="613"/>
    </row>
    <row r="300" spans="1:11" s="612" customFormat="1" ht="12.75">
      <c r="A300" s="620"/>
      <c r="B300" s="620"/>
      <c r="C300" s="613"/>
      <c r="D300" s="613"/>
      <c r="E300" s="623"/>
      <c r="F300" s="623"/>
      <c r="G300" s="623"/>
      <c r="H300" s="623"/>
      <c r="I300" s="613"/>
      <c r="J300" s="613"/>
      <c r="K300" s="613"/>
    </row>
    <row r="301" spans="1:11" s="612" customFormat="1" ht="12.75">
      <c r="A301" s="620"/>
      <c r="B301" s="620"/>
      <c r="C301" s="613"/>
      <c r="D301" s="613"/>
      <c r="E301" s="623"/>
      <c r="F301" s="623"/>
      <c r="G301" s="623"/>
      <c r="H301" s="623"/>
      <c r="I301" s="613"/>
      <c r="J301" s="613"/>
      <c r="K301" s="613"/>
    </row>
    <row r="302" spans="1:11" s="612" customFormat="1" ht="12.75">
      <c r="A302" s="620"/>
      <c r="B302" s="620"/>
      <c r="C302" s="613"/>
      <c r="D302" s="613"/>
      <c r="E302" s="623"/>
      <c r="F302" s="623"/>
      <c r="G302" s="623"/>
      <c r="H302" s="623"/>
      <c r="I302" s="613"/>
      <c r="J302" s="613"/>
      <c r="K302" s="613"/>
    </row>
    <row r="303" spans="1:11" s="612" customFormat="1" ht="12.75">
      <c r="A303" s="620"/>
      <c r="B303" s="620"/>
      <c r="C303" s="613"/>
      <c r="D303" s="613"/>
      <c r="E303" s="623"/>
      <c r="F303" s="623"/>
      <c r="G303" s="623"/>
      <c r="H303" s="623"/>
      <c r="I303" s="613"/>
      <c r="J303" s="613"/>
      <c r="K303" s="613"/>
    </row>
    <row r="304" spans="1:11" s="612" customFormat="1" ht="12.75">
      <c r="A304" s="620"/>
      <c r="B304" s="620"/>
      <c r="C304" s="613"/>
      <c r="D304" s="613"/>
      <c r="E304" s="623"/>
      <c r="F304" s="623"/>
      <c r="G304" s="623"/>
      <c r="H304" s="623"/>
      <c r="I304" s="613"/>
      <c r="J304" s="613"/>
      <c r="K304" s="613"/>
    </row>
    <row r="305" spans="1:11" s="612" customFormat="1" ht="12.75">
      <c r="A305" s="620"/>
      <c r="B305" s="620"/>
      <c r="C305" s="613"/>
      <c r="D305" s="613"/>
      <c r="E305" s="623"/>
      <c r="F305" s="623"/>
      <c r="G305" s="623"/>
      <c r="H305" s="623"/>
      <c r="I305" s="613"/>
      <c r="J305" s="613"/>
      <c r="K305" s="613"/>
    </row>
    <row r="306" spans="1:11" s="612" customFormat="1" ht="12.75">
      <c r="A306" s="620"/>
      <c r="B306" s="620"/>
      <c r="C306" s="613"/>
      <c r="D306" s="613"/>
      <c r="E306" s="623"/>
      <c r="F306" s="623"/>
      <c r="G306" s="623"/>
      <c r="H306" s="623"/>
      <c r="I306" s="613"/>
      <c r="J306" s="613"/>
      <c r="K306" s="613"/>
    </row>
    <row r="307" spans="1:11" s="612" customFormat="1" ht="12.75">
      <c r="A307" s="620"/>
      <c r="B307" s="620"/>
      <c r="C307" s="613"/>
      <c r="D307" s="613"/>
      <c r="E307" s="623"/>
      <c r="F307" s="623"/>
      <c r="G307" s="623"/>
      <c r="H307" s="623"/>
      <c r="I307" s="613"/>
      <c r="J307" s="613"/>
      <c r="K307" s="613"/>
    </row>
    <row r="308" spans="1:11" s="612" customFormat="1" ht="12.75">
      <c r="A308" s="620"/>
      <c r="B308" s="620"/>
      <c r="C308" s="613"/>
      <c r="D308" s="613"/>
      <c r="E308" s="623"/>
      <c r="F308" s="623"/>
      <c r="G308" s="623"/>
      <c r="H308" s="623"/>
      <c r="I308" s="613"/>
      <c r="J308" s="613"/>
      <c r="K308" s="613"/>
    </row>
    <row r="309" spans="1:11" s="612" customFormat="1" ht="12.75">
      <c r="A309" s="620"/>
      <c r="B309" s="620"/>
      <c r="C309" s="613"/>
      <c r="D309" s="613"/>
      <c r="E309" s="623"/>
      <c r="F309" s="623"/>
      <c r="G309" s="623"/>
      <c r="H309" s="623"/>
      <c r="I309" s="613"/>
      <c r="J309" s="613"/>
      <c r="K309" s="613"/>
    </row>
    <row r="310" spans="1:11" s="612" customFormat="1" ht="12.75">
      <c r="A310" s="620"/>
      <c r="B310" s="620"/>
      <c r="C310" s="613"/>
      <c r="D310" s="613"/>
      <c r="E310" s="623"/>
      <c r="F310" s="623"/>
      <c r="G310" s="623"/>
      <c r="H310" s="623"/>
      <c r="I310" s="613"/>
      <c r="J310" s="613"/>
      <c r="K310" s="613"/>
    </row>
    <row r="311" spans="1:11" s="612" customFormat="1" ht="12.75">
      <c r="A311" s="620"/>
      <c r="B311" s="620"/>
      <c r="C311" s="613"/>
      <c r="D311" s="613"/>
      <c r="E311" s="623"/>
      <c r="F311" s="623"/>
      <c r="G311" s="623"/>
      <c r="H311" s="623"/>
      <c r="I311" s="613"/>
      <c r="J311" s="613"/>
      <c r="K311" s="613"/>
    </row>
    <row r="312" spans="1:11" s="612" customFormat="1" ht="12.75">
      <c r="A312" s="620"/>
      <c r="B312" s="620"/>
      <c r="C312" s="613"/>
      <c r="D312" s="613"/>
      <c r="E312" s="623"/>
      <c r="F312" s="623"/>
      <c r="G312" s="623"/>
      <c r="H312" s="623"/>
      <c r="I312" s="613"/>
      <c r="J312" s="613"/>
      <c r="K312" s="613"/>
    </row>
    <row r="313" spans="1:11" s="612" customFormat="1" ht="12.75">
      <c r="A313" s="620"/>
      <c r="B313" s="620"/>
      <c r="C313" s="613"/>
      <c r="D313" s="613"/>
      <c r="E313" s="623"/>
      <c r="F313" s="623"/>
      <c r="G313" s="623"/>
      <c r="H313" s="623"/>
      <c r="I313" s="613"/>
      <c r="J313" s="613"/>
      <c r="K313" s="613"/>
    </row>
    <row r="314" spans="1:11" s="612" customFormat="1" ht="12.75">
      <c r="A314" s="620"/>
      <c r="B314" s="620"/>
      <c r="C314" s="613"/>
      <c r="D314" s="613"/>
      <c r="E314" s="623"/>
      <c r="F314" s="623"/>
      <c r="G314" s="623"/>
      <c r="H314" s="623"/>
      <c r="I314" s="613"/>
      <c r="J314" s="613"/>
      <c r="K314" s="613"/>
    </row>
    <row r="315" spans="1:11" s="612" customFormat="1" ht="12.75">
      <c r="A315" s="620"/>
      <c r="B315" s="620"/>
      <c r="C315" s="613"/>
      <c r="D315" s="613"/>
      <c r="E315" s="623"/>
      <c r="F315" s="623"/>
      <c r="G315" s="623"/>
      <c r="H315" s="623"/>
      <c r="I315" s="613"/>
      <c r="J315" s="613"/>
      <c r="K315" s="613"/>
    </row>
    <row r="316" spans="1:11" s="612" customFormat="1" ht="12.75">
      <c r="A316" s="620"/>
      <c r="B316" s="620"/>
      <c r="C316" s="613"/>
      <c r="D316" s="613"/>
      <c r="E316" s="623"/>
      <c r="F316" s="623"/>
      <c r="G316" s="623"/>
      <c r="H316" s="623"/>
      <c r="I316" s="613"/>
      <c r="J316" s="613"/>
      <c r="K316" s="613"/>
    </row>
    <row r="317" spans="1:11" s="612" customFormat="1" ht="12.75">
      <c r="A317" s="620"/>
      <c r="B317" s="620"/>
      <c r="C317" s="613"/>
      <c r="D317" s="613"/>
      <c r="E317" s="623"/>
      <c r="F317" s="623"/>
      <c r="G317" s="623"/>
      <c r="H317" s="623"/>
      <c r="I317" s="613"/>
      <c r="J317" s="613"/>
      <c r="K317" s="613"/>
    </row>
    <row r="318" spans="1:11" s="612" customFormat="1" ht="12.75">
      <c r="A318" s="620"/>
      <c r="B318" s="620"/>
      <c r="C318" s="613"/>
      <c r="D318" s="613"/>
      <c r="E318" s="623"/>
      <c r="F318" s="623"/>
      <c r="G318" s="623"/>
      <c r="H318" s="623"/>
      <c r="I318" s="613"/>
      <c r="J318" s="613"/>
      <c r="K318" s="613"/>
    </row>
    <row r="319" spans="1:11" s="612" customFormat="1" ht="12.75">
      <c r="A319" s="620"/>
      <c r="B319" s="620"/>
      <c r="C319" s="613"/>
      <c r="D319" s="613"/>
      <c r="E319" s="623"/>
      <c r="F319" s="623"/>
      <c r="G319" s="623"/>
      <c r="H319" s="623"/>
      <c r="I319" s="613"/>
      <c r="J319" s="613"/>
      <c r="K319" s="613"/>
    </row>
    <row r="320" spans="1:11" s="612" customFormat="1" ht="12.75">
      <c r="A320" s="620"/>
      <c r="B320" s="620"/>
      <c r="C320" s="613"/>
      <c r="D320" s="613"/>
      <c r="E320" s="623"/>
      <c r="F320" s="623"/>
      <c r="G320" s="623"/>
      <c r="H320" s="623"/>
      <c r="I320" s="613"/>
      <c r="J320" s="613"/>
      <c r="K320" s="613"/>
    </row>
    <row r="321" spans="1:11" s="612" customFormat="1" ht="12.75">
      <c r="A321" s="620"/>
      <c r="B321" s="620"/>
      <c r="C321" s="613"/>
      <c r="D321" s="613"/>
      <c r="E321" s="623"/>
      <c r="F321" s="623"/>
      <c r="G321" s="623"/>
      <c r="H321" s="623"/>
      <c r="I321" s="613"/>
      <c r="J321" s="613"/>
      <c r="K321" s="613"/>
    </row>
    <row r="322" spans="1:11" s="612" customFormat="1" ht="12.75">
      <c r="A322" s="620"/>
      <c r="B322" s="620"/>
      <c r="C322" s="613"/>
      <c r="D322" s="613"/>
      <c r="E322" s="623"/>
      <c r="F322" s="623"/>
      <c r="G322" s="623"/>
      <c r="H322" s="623"/>
      <c r="I322" s="613"/>
      <c r="J322" s="613"/>
      <c r="K322" s="613"/>
    </row>
    <row r="323" spans="1:11" s="612" customFormat="1" ht="12.75">
      <c r="A323" s="620"/>
      <c r="B323" s="620"/>
      <c r="C323" s="613"/>
      <c r="D323" s="613"/>
      <c r="E323" s="623"/>
      <c r="F323" s="623"/>
      <c r="G323" s="623"/>
      <c r="H323" s="623"/>
      <c r="I323" s="613"/>
      <c r="J323" s="613"/>
      <c r="K323" s="613"/>
    </row>
    <row r="324" spans="1:11" s="612" customFormat="1" ht="12.75">
      <c r="A324" s="620"/>
      <c r="B324" s="620"/>
      <c r="C324" s="613"/>
      <c r="D324" s="613"/>
      <c r="E324" s="623"/>
      <c r="F324" s="623"/>
      <c r="G324" s="623"/>
      <c r="H324" s="623"/>
      <c r="I324" s="613"/>
      <c r="J324" s="613"/>
      <c r="K324" s="613"/>
    </row>
    <row r="325" spans="1:11" s="612" customFormat="1" ht="12.75">
      <c r="A325" s="620"/>
      <c r="B325" s="620"/>
      <c r="C325" s="613"/>
      <c r="D325" s="613"/>
      <c r="E325" s="623"/>
      <c r="F325" s="623"/>
      <c r="G325" s="623"/>
      <c r="H325" s="623"/>
      <c r="I325" s="613"/>
      <c r="J325" s="613"/>
      <c r="K325" s="613"/>
    </row>
    <row r="326" spans="1:11" s="612" customFormat="1" ht="12.75">
      <c r="A326" s="620"/>
      <c r="B326" s="620"/>
      <c r="C326" s="613"/>
      <c r="D326" s="613"/>
      <c r="E326" s="623"/>
      <c r="F326" s="623"/>
      <c r="G326" s="623"/>
      <c r="H326" s="623"/>
      <c r="I326" s="613"/>
      <c r="J326" s="613"/>
      <c r="K326" s="613"/>
    </row>
    <row r="327" spans="1:11" s="612" customFormat="1" ht="12.75">
      <c r="A327" s="620"/>
      <c r="B327" s="620"/>
      <c r="C327" s="613"/>
      <c r="D327" s="613"/>
      <c r="E327" s="623"/>
      <c r="F327" s="623"/>
      <c r="G327" s="623"/>
      <c r="H327" s="623"/>
      <c r="I327" s="613"/>
      <c r="J327" s="613"/>
      <c r="K327" s="613"/>
    </row>
    <row r="328" spans="1:11" s="612" customFormat="1" ht="12.75">
      <c r="A328" s="620"/>
      <c r="B328" s="620"/>
      <c r="C328" s="613"/>
      <c r="D328" s="613"/>
      <c r="E328" s="623"/>
      <c r="F328" s="623"/>
      <c r="G328" s="623"/>
      <c r="H328" s="623"/>
      <c r="I328" s="613"/>
      <c r="J328" s="613"/>
      <c r="K328" s="613"/>
    </row>
    <row r="329" spans="1:11" s="612" customFormat="1" ht="12.75">
      <c r="A329" s="620"/>
      <c r="B329" s="620"/>
      <c r="C329" s="613"/>
      <c r="D329" s="613"/>
      <c r="E329" s="623"/>
      <c r="F329" s="623"/>
      <c r="G329" s="623"/>
      <c r="H329" s="623"/>
      <c r="I329" s="613"/>
      <c r="J329" s="613"/>
      <c r="K329" s="613"/>
    </row>
    <row r="330" spans="1:11" s="612" customFormat="1" ht="12.75">
      <c r="A330" s="620"/>
      <c r="B330" s="620"/>
      <c r="C330" s="613"/>
      <c r="D330" s="613"/>
      <c r="E330" s="623"/>
      <c r="F330" s="623"/>
      <c r="G330" s="623"/>
      <c r="H330" s="623"/>
      <c r="I330" s="613"/>
      <c r="J330" s="613"/>
      <c r="K330" s="613"/>
    </row>
    <row r="331" spans="1:11" s="612" customFormat="1" ht="12.75">
      <c r="A331" s="620"/>
      <c r="B331" s="620"/>
      <c r="C331" s="613"/>
      <c r="D331" s="613"/>
      <c r="E331" s="623"/>
      <c r="F331" s="623"/>
      <c r="G331" s="623"/>
      <c r="H331" s="623"/>
      <c r="I331" s="613"/>
      <c r="J331" s="613"/>
      <c r="K331" s="613"/>
    </row>
    <row r="332" spans="1:11" s="612" customFormat="1" ht="12.75">
      <c r="A332" s="620"/>
      <c r="B332" s="620"/>
      <c r="C332" s="613"/>
      <c r="D332" s="613"/>
      <c r="E332" s="623"/>
      <c r="F332" s="623"/>
      <c r="G332" s="623"/>
      <c r="H332" s="623"/>
      <c r="I332" s="613"/>
      <c r="J332" s="613"/>
      <c r="K332" s="613"/>
    </row>
    <row r="333" spans="1:11" s="612" customFormat="1" ht="12.75">
      <c r="A333" s="620"/>
      <c r="B333" s="620"/>
      <c r="C333" s="613"/>
      <c r="D333" s="613"/>
      <c r="E333" s="623"/>
      <c r="F333" s="623"/>
      <c r="G333" s="623"/>
      <c r="H333" s="623"/>
      <c r="I333" s="613"/>
      <c r="J333" s="613"/>
      <c r="K333" s="613"/>
    </row>
    <row r="334" spans="1:11" s="612" customFormat="1" ht="12.75">
      <c r="A334" s="620"/>
      <c r="B334" s="620"/>
      <c r="C334" s="613"/>
      <c r="D334" s="613"/>
      <c r="E334" s="623"/>
      <c r="F334" s="623"/>
      <c r="G334" s="623"/>
      <c r="H334" s="623"/>
      <c r="I334" s="613"/>
      <c r="J334" s="613"/>
      <c r="K334" s="613"/>
    </row>
    <row r="335" spans="1:11" s="612" customFormat="1" ht="12.75">
      <c r="A335" s="620"/>
      <c r="B335" s="620"/>
      <c r="C335" s="613"/>
      <c r="D335" s="613"/>
      <c r="E335" s="623"/>
      <c r="F335" s="623"/>
      <c r="G335" s="623"/>
      <c r="H335" s="623"/>
      <c r="I335" s="613"/>
      <c r="J335" s="613"/>
      <c r="K335" s="613"/>
    </row>
    <row r="336" spans="1:11" s="612" customFormat="1" ht="12.75">
      <c r="A336" s="620"/>
      <c r="B336" s="620"/>
      <c r="C336" s="613"/>
      <c r="D336" s="613"/>
      <c r="E336" s="623"/>
      <c r="F336" s="623"/>
      <c r="G336" s="623"/>
      <c r="H336" s="623"/>
      <c r="I336" s="613"/>
      <c r="J336" s="613"/>
      <c r="K336" s="613"/>
    </row>
    <row r="337" spans="1:11" s="612" customFormat="1" ht="12.75">
      <c r="A337" s="620"/>
      <c r="B337" s="620"/>
      <c r="C337" s="613"/>
      <c r="D337" s="613"/>
      <c r="E337" s="623"/>
      <c r="F337" s="623"/>
      <c r="G337" s="623"/>
      <c r="H337" s="623"/>
      <c r="I337" s="613"/>
      <c r="J337" s="613"/>
      <c r="K337" s="613"/>
    </row>
    <row r="338" spans="1:11" s="612" customFormat="1" ht="12.75">
      <c r="A338" s="620"/>
      <c r="B338" s="620"/>
      <c r="C338" s="613"/>
      <c r="D338" s="613"/>
      <c r="E338" s="623"/>
      <c r="F338" s="623"/>
      <c r="G338" s="623"/>
      <c r="H338" s="623"/>
      <c r="I338" s="613"/>
      <c r="J338" s="613"/>
      <c r="K338" s="613"/>
    </row>
    <row r="339" spans="1:11" s="612" customFormat="1" ht="12.75">
      <c r="A339" s="620"/>
      <c r="B339" s="620"/>
      <c r="C339" s="613"/>
      <c r="D339" s="613"/>
      <c r="E339" s="623"/>
      <c r="F339" s="623"/>
      <c r="G339" s="623"/>
      <c r="H339" s="623"/>
      <c r="I339" s="613"/>
      <c r="J339" s="613"/>
      <c r="K339" s="613"/>
    </row>
    <row r="340" spans="1:11" s="612" customFormat="1" ht="12.75">
      <c r="A340" s="620"/>
      <c r="B340" s="620"/>
      <c r="C340" s="613"/>
      <c r="D340" s="613"/>
      <c r="E340" s="623"/>
      <c r="F340" s="623"/>
      <c r="G340" s="623"/>
      <c r="H340" s="623"/>
      <c r="I340" s="613"/>
      <c r="J340" s="613"/>
      <c r="K340" s="613"/>
    </row>
    <row r="341" spans="1:11" s="612" customFormat="1" ht="12.75">
      <c r="A341" s="620"/>
      <c r="B341" s="620"/>
      <c r="C341" s="613"/>
      <c r="D341" s="613"/>
      <c r="E341" s="623"/>
      <c r="F341" s="623"/>
      <c r="G341" s="623"/>
      <c r="H341" s="623"/>
      <c r="I341" s="613"/>
      <c r="J341" s="613"/>
      <c r="K341" s="613"/>
    </row>
    <row r="342" spans="1:11" s="612" customFormat="1" ht="12.75">
      <c r="A342" s="620"/>
      <c r="B342" s="620"/>
      <c r="C342" s="613"/>
      <c r="D342" s="613"/>
      <c r="E342" s="623"/>
      <c r="F342" s="623"/>
      <c r="G342" s="623"/>
      <c r="H342" s="623"/>
      <c r="I342" s="613"/>
      <c r="J342" s="613"/>
      <c r="K342" s="613"/>
    </row>
    <row r="343" spans="1:11" s="612" customFormat="1" ht="12.75">
      <c r="A343" s="620"/>
      <c r="B343" s="620"/>
      <c r="C343" s="613"/>
      <c r="D343" s="613"/>
      <c r="E343" s="623"/>
      <c r="F343" s="623"/>
      <c r="G343" s="623"/>
      <c r="H343" s="623"/>
      <c r="I343" s="613"/>
      <c r="J343" s="613"/>
      <c r="K343" s="613"/>
    </row>
    <row r="344" spans="1:11" s="612" customFormat="1" ht="12.75">
      <c r="A344" s="620"/>
      <c r="B344" s="620"/>
      <c r="C344" s="613"/>
      <c r="D344" s="613"/>
      <c r="E344" s="623"/>
      <c r="F344" s="623"/>
      <c r="G344" s="623"/>
      <c r="H344" s="623"/>
      <c r="I344" s="613"/>
      <c r="J344" s="613"/>
      <c r="K344" s="613"/>
    </row>
    <row r="345" spans="1:11" s="612" customFormat="1" ht="12.75">
      <c r="A345" s="620"/>
      <c r="B345" s="620"/>
      <c r="C345" s="613"/>
      <c r="D345" s="613"/>
      <c r="E345" s="623"/>
      <c r="F345" s="623"/>
      <c r="G345" s="623"/>
      <c r="H345" s="623"/>
      <c r="I345" s="613"/>
      <c r="J345" s="613"/>
      <c r="K345" s="613"/>
    </row>
    <row r="346" spans="1:11" s="612" customFormat="1" ht="12.75">
      <c r="A346" s="620"/>
      <c r="B346" s="620"/>
      <c r="C346" s="613"/>
      <c r="D346" s="613"/>
      <c r="E346" s="623"/>
      <c r="F346" s="623"/>
      <c r="G346" s="623"/>
      <c r="H346" s="623"/>
      <c r="I346" s="613"/>
      <c r="J346" s="613"/>
      <c r="K346" s="613"/>
    </row>
    <row r="347" spans="1:11" s="612" customFormat="1" ht="12.75">
      <c r="A347" s="620"/>
      <c r="B347" s="620"/>
      <c r="C347" s="613"/>
      <c r="D347" s="613"/>
      <c r="E347" s="623"/>
      <c r="F347" s="623"/>
      <c r="G347" s="623"/>
      <c r="H347" s="623"/>
      <c r="I347" s="613"/>
      <c r="J347" s="613"/>
      <c r="K347" s="613"/>
    </row>
    <row r="348" spans="1:11" s="612" customFormat="1" ht="12.75">
      <c r="A348" s="620"/>
      <c r="B348" s="620"/>
      <c r="C348" s="613"/>
      <c r="D348" s="613"/>
      <c r="E348" s="623"/>
      <c r="F348" s="623"/>
      <c r="G348" s="623"/>
      <c r="H348" s="623"/>
      <c r="I348" s="613"/>
      <c r="J348" s="613"/>
      <c r="K348" s="613"/>
    </row>
    <row r="349" spans="1:11" s="612" customFormat="1" ht="12.75">
      <c r="A349" s="620"/>
      <c r="B349" s="620"/>
      <c r="C349" s="613"/>
      <c r="D349" s="613"/>
      <c r="E349" s="623"/>
      <c r="F349" s="623"/>
      <c r="G349" s="623"/>
      <c r="H349" s="623"/>
      <c r="I349" s="613"/>
      <c r="J349" s="613"/>
      <c r="K349" s="613"/>
    </row>
    <row r="350" spans="1:11" s="612" customFormat="1" ht="12.75">
      <c r="A350" s="620"/>
      <c r="B350" s="620"/>
      <c r="C350" s="613"/>
      <c r="D350" s="613"/>
      <c r="E350" s="623"/>
      <c r="F350" s="623"/>
      <c r="G350" s="623"/>
      <c r="H350" s="623"/>
      <c r="I350" s="613"/>
      <c r="J350" s="613"/>
      <c r="K350" s="613"/>
    </row>
    <row r="351" spans="1:11" s="612" customFormat="1" ht="12.75">
      <c r="A351" s="620"/>
      <c r="B351" s="620"/>
      <c r="C351" s="613"/>
      <c r="D351" s="613"/>
      <c r="E351" s="623"/>
      <c r="F351" s="623"/>
      <c r="G351" s="623"/>
      <c r="H351" s="623"/>
      <c r="I351" s="613"/>
      <c r="J351" s="613"/>
      <c r="K351" s="613"/>
    </row>
    <row r="352" spans="1:11" s="612" customFormat="1" ht="12.75">
      <c r="A352" s="620"/>
      <c r="B352" s="620"/>
      <c r="C352" s="613"/>
      <c r="D352" s="613"/>
      <c r="E352" s="623"/>
      <c r="F352" s="623"/>
      <c r="G352" s="623"/>
      <c r="H352" s="623"/>
      <c r="I352" s="613"/>
      <c r="J352" s="613"/>
      <c r="K352" s="613"/>
    </row>
    <row r="353" spans="1:11" s="612" customFormat="1" ht="12.75">
      <c r="A353" s="620"/>
      <c r="B353" s="620"/>
      <c r="C353" s="613"/>
      <c r="D353" s="613"/>
      <c r="E353" s="623"/>
      <c r="F353" s="623"/>
      <c r="G353" s="623"/>
      <c r="H353" s="623"/>
      <c r="I353" s="613"/>
      <c r="J353" s="613"/>
      <c r="K353" s="613"/>
    </row>
    <row r="354" spans="1:11" s="612" customFormat="1" ht="12.75">
      <c r="A354" s="620"/>
      <c r="B354" s="620"/>
      <c r="C354" s="613"/>
      <c r="D354" s="613"/>
      <c r="E354" s="623"/>
      <c r="F354" s="623"/>
      <c r="G354" s="623"/>
      <c r="H354" s="623"/>
      <c r="I354" s="613"/>
      <c r="J354" s="613"/>
      <c r="K354" s="613"/>
    </row>
    <row r="355" spans="1:11" s="612" customFormat="1" ht="12.75">
      <c r="A355" s="620"/>
      <c r="B355" s="620"/>
      <c r="C355" s="613"/>
      <c r="D355" s="613"/>
      <c r="E355" s="623"/>
      <c r="F355" s="623"/>
      <c r="G355" s="623"/>
      <c r="H355" s="623"/>
      <c r="I355" s="613"/>
      <c r="J355" s="613"/>
      <c r="K355" s="613"/>
    </row>
    <row r="356" spans="1:11" s="612" customFormat="1" ht="12.75">
      <c r="A356" s="620"/>
      <c r="B356" s="620"/>
      <c r="C356" s="613"/>
      <c r="D356" s="613"/>
      <c r="E356" s="623"/>
      <c r="F356" s="623"/>
      <c r="G356" s="623"/>
      <c r="H356" s="623"/>
      <c r="I356" s="613"/>
      <c r="J356" s="613"/>
      <c r="K356" s="613"/>
    </row>
    <row r="357" spans="1:11" s="612" customFormat="1" ht="12.75">
      <c r="A357" s="620"/>
      <c r="B357" s="620"/>
      <c r="C357" s="613"/>
      <c r="D357" s="613"/>
      <c r="E357" s="623"/>
      <c r="F357" s="623"/>
      <c r="G357" s="623"/>
      <c r="H357" s="623"/>
      <c r="I357" s="613"/>
      <c r="J357" s="613"/>
      <c r="K357" s="613"/>
    </row>
    <row r="358" spans="1:11" s="612" customFormat="1" ht="12.75">
      <c r="A358" s="620"/>
      <c r="B358" s="620"/>
      <c r="C358" s="613"/>
      <c r="D358" s="613"/>
      <c r="E358" s="623"/>
      <c r="F358" s="623"/>
      <c r="G358" s="623"/>
      <c r="H358" s="623"/>
      <c r="I358" s="613"/>
      <c r="J358" s="613"/>
      <c r="K358" s="613"/>
    </row>
    <row r="359" spans="1:11" s="612" customFormat="1" ht="12.75">
      <c r="A359" s="620"/>
      <c r="B359" s="620"/>
      <c r="C359" s="613"/>
      <c r="D359" s="613"/>
      <c r="E359" s="623"/>
      <c r="F359" s="623"/>
      <c r="G359" s="623"/>
      <c r="H359" s="623"/>
      <c r="I359" s="613"/>
      <c r="J359" s="613"/>
      <c r="K359" s="613"/>
    </row>
    <row r="360" spans="1:11" s="612" customFormat="1" ht="12.75">
      <c r="A360" s="620"/>
      <c r="B360" s="620"/>
      <c r="C360" s="613"/>
      <c r="D360" s="613"/>
      <c r="E360" s="623"/>
      <c r="F360" s="623"/>
      <c r="G360" s="623"/>
      <c r="H360" s="623"/>
      <c r="I360" s="613"/>
      <c r="J360" s="613"/>
      <c r="K360" s="613"/>
    </row>
    <row r="361" spans="1:11" s="612" customFormat="1" ht="12.75">
      <c r="A361" s="620"/>
      <c r="B361" s="620"/>
      <c r="C361" s="613"/>
      <c r="D361" s="613"/>
      <c r="E361" s="623"/>
      <c r="F361" s="623"/>
      <c r="G361" s="623"/>
      <c r="H361" s="623"/>
      <c r="I361" s="613"/>
      <c r="J361" s="613"/>
      <c r="K361" s="613"/>
    </row>
    <row r="362" spans="1:11" s="612" customFormat="1" ht="12.75">
      <c r="A362" s="620"/>
      <c r="B362" s="620"/>
      <c r="C362" s="613"/>
      <c r="D362" s="613"/>
      <c r="E362" s="623"/>
      <c r="F362" s="623"/>
      <c r="G362" s="623"/>
      <c r="H362" s="623"/>
      <c r="I362" s="613"/>
      <c r="J362" s="613"/>
      <c r="K362" s="613"/>
    </row>
    <row r="363" spans="1:11" s="612" customFormat="1" ht="12.75">
      <c r="A363" s="620"/>
      <c r="B363" s="620"/>
      <c r="C363" s="613"/>
      <c r="D363" s="613"/>
      <c r="E363" s="623"/>
      <c r="F363" s="623"/>
      <c r="G363" s="623"/>
      <c r="H363" s="623"/>
      <c r="I363" s="613"/>
      <c r="J363" s="613"/>
      <c r="K363" s="613"/>
    </row>
    <row r="364" spans="1:11" s="612" customFormat="1" ht="12.75">
      <c r="A364" s="620"/>
      <c r="B364" s="620"/>
      <c r="C364" s="613"/>
      <c r="D364" s="613"/>
      <c r="E364" s="623"/>
      <c r="F364" s="623"/>
      <c r="G364" s="623"/>
      <c r="H364" s="623"/>
      <c r="I364" s="613"/>
      <c r="J364" s="613"/>
      <c r="K364" s="613"/>
    </row>
    <row r="365" spans="1:11" s="612" customFormat="1" ht="12.75">
      <c r="A365" s="620"/>
      <c r="B365" s="620"/>
      <c r="C365" s="613"/>
      <c r="D365" s="613"/>
      <c r="E365" s="623"/>
      <c r="F365" s="623"/>
      <c r="G365" s="623"/>
      <c r="H365" s="623"/>
      <c r="I365" s="613"/>
      <c r="J365" s="613"/>
      <c r="K365" s="613"/>
    </row>
    <row r="366" spans="1:11" s="612" customFormat="1" ht="12.75">
      <c r="A366" s="620"/>
      <c r="B366" s="620"/>
      <c r="C366" s="613"/>
      <c r="D366" s="613"/>
      <c r="E366" s="623"/>
      <c r="F366" s="623"/>
      <c r="G366" s="623"/>
      <c r="H366" s="623"/>
      <c r="I366" s="613"/>
      <c r="J366" s="613"/>
      <c r="K366" s="613"/>
    </row>
    <row r="367" spans="1:11" s="612" customFormat="1" ht="12.75">
      <c r="A367" s="620"/>
      <c r="B367" s="620"/>
      <c r="C367" s="613"/>
      <c r="D367" s="613"/>
      <c r="E367" s="623"/>
      <c r="F367" s="623"/>
      <c r="G367" s="623"/>
      <c r="H367" s="623"/>
      <c r="I367" s="613"/>
      <c r="J367" s="613"/>
      <c r="K367" s="613"/>
    </row>
    <row r="368" spans="1:11" s="612" customFormat="1" ht="12.75">
      <c r="A368" s="620"/>
      <c r="B368" s="620"/>
      <c r="C368" s="613"/>
      <c r="D368" s="613"/>
      <c r="E368" s="623"/>
      <c r="F368" s="623"/>
      <c r="G368" s="623"/>
      <c r="H368" s="623"/>
      <c r="I368" s="613"/>
      <c r="J368" s="613"/>
      <c r="K368" s="613"/>
    </row>
    <row r="369" spans="1:11" s="612" customFormat="1" ht="12.75">
      <c r="A369" s="620"/>
      <c r="B369" s="620"/>
      <c r="C369" s="613"/>
      <c r="D369" s="613"/>
      <c r="E369" s="623"/>
      <c r="F369" s="623"/>
      <c r="G369" s="623"/>
      <c r="H369" s="623"/>
      <c r="I369" s="613"/>
      <c r="J369" s="613"/>
      <c r="K369" s="613"/>
    </row>
    <row r="370" spans="1:11" s="612" customFormat="1" ht="12.75">
      <c r="A370" s="620"/>
      <c r="B370" s="620"/>
      <c r="C370" s="613"/>
      <c r="D370" s="613"/>
      <c r="E370" s="623"/>
      <c r="F370" s="623"/>
      <c r="G370" s="623"/>
      <c r="H370" s="623"/>
      <c r="I370" s="613"/>
      <c r="J370" s="613"/>
      <c r="K370" s="613"/>
    </row>
    <row r="371" spans="1:11" s="612" customFormat="1" ht="12.75">
      <c r="A371" s="620"/>
      <c r="B371" s="620"/>
      <c r="C371" s="613"/>
      <c r="D371" s="613"/>
      <c r="E371" s="623"/>
      <c r="F371" s="623"/>
      <c r="G371" s="623"/>
      <c r="H371" s="623"/>
      <c r="I371" s="613"/>
      <c r="J371" s="613"/>
      <c r="K371" s="613"/>
    </row>
    <row r="372" spans="1:11" s="612" customFormat="1" ht="12.75">
      <c r="A372" s="620"/>
      <c r="B372" s="620"/>
      <c r="C372" s="613"/>
      <c r="D372" s="613"/>
      <c r="E372" s="623"/>
      <c r="F372" s="623"/>
      <c r="G372" s="623"/>
      <c r="H372" s="623"/>
      <c r="I372" s="613"/>
      <c r="J372" s="613"/>
      <c r="K372" s="613"/>
    </row>
    <row r="373" spans="1:11" s="612" customFormat="1" ht="12.75">
      <c r="A373" s="620"/>
      <c r="B373" s="620"/>
      <c r="C373" s="613"/>
      <c r="D373" s="613"/>
      <c r="E373" s="623"/>
      <c r="F373" s="623"/>
      <c r="G373" s="623"/>
      <c r="H373" s="623"/>
      <c r="I373" s="613"/>
      <c r="J373" s="613"/>
      <c r="K373" s="613"/>
    </row>
    <row r="374" spans="1:11" s="612" customFormat="1" ht="12.75">
      <c r="A374" s="620"/>
      <c r="B374" s="620"/>
      <c r="C374" s="613"/>
      <c r="D374" s="613"/>
      <c r="E374" s="623"/>
      <c r="F374" s="623"/>
      <c r="G374" s="623"/>
      <c r="H374" s="623"/>
      <c r="I374" s="613"/>
      <c r="J374" s="613"/>
      <c r="K374" s="613"/>
    </row>
    <row r="375" spans="1:11" s="612" customFormat="1" ht="12.75">
      <c r="A375" s="620"/>
      <c r="B375" s="620"/>
      <c r="C375" s="613"/>
      <c r="D375" s="613"/>
      <c r="E375" s="623"/>
      <c r="F375" s="623"/>
      <c r="G375" s="623"/>
      <c r="H375" s="623"/>
      <c r="I375" s="613"/>
      <c r="J375" s="613"/>
      <c r="K375" s="613"/>
    </row>
    <row r="376" spans="1:11" s="612" customFormat="1" ht="12.75">
      <c r="A376" s="620"/>
      <c r="B376" s="620"/>
      <c r="C376" s="613"/>
      <c r="D376" s="613"/>
      <c r="E376" s="623"/>
      <c r="F376" s="623"/>
      <c r="G376" s="623"/>
      <c r="H376" s="623"/>
      <c r="I376" s="613"/>
      <c r="J376" s="613"/>
      <c r="K376" s="613"/>
    </row>
    <row r="377" spans="1:11" s="612" customFormat="1" ht="12.75">
      <c r="A377" s="620"/>
      <c r="B377" s="620"/>
      <c r="C377" s="613"/>
      <c r="D377" s="613"/>
      <c r="E377" s="623"/>
      <c r="F377" s="623"/>
      <c r="G377" s="623"/>
      <c r="H377" s="623"/>
      <c r="I377" s="613"/>
      <c r="J377" s="613"/>
      <c r="K377" s="613"/>
    </row>
    <row r="378" spans="1:11" s="612" customFormat="1" ht="12.75">
      <c r="A378" s="620"/>
      <c r="B378" s="620"/>
      <c r="C378" s="613"/>
      <c r="D378" s="613"/>
      <c r="E378" s="623"/>
      <c r="F378" s="623"/>
      <c r="G378" s="623"/>
      <c r="H378" s="623"/>
      <c r="I378" s="613"/>
      <c r="J378" s="613"/>
      <c r="K378" s="613"/>
    </row>
    <row r="379" spans="6:8" ht="12.75">
      <c r="F379" s="126"/>
      <c r="G379" s="126"/>
      <c r="H379" s="126"/>
    </row>
    <row r="380" spans="6:8" ht="12.75">
      <c r="F380" s="126"/>
      <c r="G380" s="126"/>
      <c r="H380" s="126"/>
    </row>
    <row r="381" spans="6:8" ht="12.75">
      <c r="F381" s="126"/>
      <c r="G381" s="126"/>
      <c r="H381" s="126"/>
    </row>
    <row r="382" spans="6:8" ht="12.75">
      <c r="F382" s="126"/>
      <c r="G382" s="126"/>
      <c r="H382" s="126"/>
    </row>
    <row r="383" spans="6:8" ht="12.75">
      <c r="F383" s="126"/>
      <c r="G383" s="126"/>
      <c r="H383" s="126"/>
    </row>
    <row r="384" spans="6:8" ht="12.75">
      <c r="F384" s="126"/>
      <c r="G384" s="126"/>
      <c r="H384" s="126"/>
    </row>
    <row r="385" spans="6:8" ht="12.75">
      <c r="F385" s="126"/>
      <c r="G385" s="126"/>
      <c r="H385" s="126"/>
    </row>
    <row r="386" spans="6:8" ht="12.75">
      <c r="F386" s="126"/>
      <c r="G386" s="126"/>
      <c r="H386" s="126"/>
    </row>
    <row r="387" spans="6:8" ht="12.75">
      <c r="F387" s="126"/>
      <c r="G387" s="126"/>
      <c r="H387" s="126"/>
    </row>
    <row r="388" spans="6:8" ht="12.75">
      <c r="F388" s="126"/>
      <c r="G388" s="126"/>
      <c r="H388" s="126"/>
    </row>
    <row r="389" spans="6:8" ht="12.75">
      <c r="F389" s="126"/>
      <c r="G389" s="126"/>
      <c r="H389" s="126"/>
    </row>
    <row r="390" spans="6:8" ht="12.75">
      <c r="F390" s="126"/>
      <c r="G390" s="126"/>
      <c r="H390" s="126"/>
    </row>
    <row r="391" spans="6:8" ht="12.75">
      <c r="F391" s="126"/>
      <c r="G391" s="126"/>
      <c r="H391" s="126"/>
    </row>
    <row r="392" spans="6:8" ht="12.75">
      <c r="F392" s="126"/>
      <c r="G392" s="126"/>
      <c r="H392" s="126"/>
    </row>
    <row r="393" spans="6:8" ht="12.75">
      <c r="F393" s="126"/>
      <c r="G393" s="126"/>
      <c r="H393" s="126"/>
    </row>
    <row r="394" spans="6:8" ht="12.75">
      <c r="F394" s="126"/>
      <c r="G394" s="126"/>
      <c r="H394" s="126"/>
    </row>
    <row r="395" spans="6:8" ht="12.75">
      <c r="F395" s="126"/>
      <c r="G395" s="126"/>
      <c r="H395" s="126"/>
    </row>
    <row r="396" spans="6:8" ht="12.75">
      <c r="F396" s="126"/>
      <c r="G396" s="126"/>
      <c r="H396" s="126"/>
    </row>
    <row r="397" spans="6:8" ht="12.75">
      <c r="F397" s="126"/>
      <c r="G397" s="126"/>
      <c r="H397" s="126"/>
    </row>
    <row r="398" spans="6:8" ht="12.75">
      <c r="F398" s="126"/>
      <c r="G398" s="126"/>
      <c r="H398" s="126"/>
    </row>
    <row r="399" spans="6:8" ht="12.75">
      <c r="F399" s="126"/>
      <c r="G399" s="126"/>
      <c r="H399" s="126"/>
    </row>
    <row r="400" spans="6:8" ht="12.75">
      <c r="F400" s="126"/>
      <c r="G400" s="126"/>
      <c r="H400" s="126"/>
    </row>
    <row r="401" spans="6:8" ht="12.75">
      <c r="F401" s="126"/>
      <c r="G401" s="126"/>
      <c r="H401" s="126"/>
    </row>
    <row r="402" spans="6:8" ht="12.75">
      <c r="F402" s="126"/>
      <c r="G402" s="126"/>
      <c r="H402" s="126"/>
    </row>
    <row r="403" spans="6:8" ht="12.75">
      <c r="F403" s="126"/>
      <c r="G403" s="126"/>
      <c r="H403" s="126"/>
    </row>
    <row r="404" spans="6:8" ht="12.75">
      <c r="F404" s="126"/>
      <c r="G404" s="126"/>
      <c r="H404" s="126"/>
    </row>
    <row r="405" spans="6:8" ht="12.75">
      <c r="F405" s="126"/>
      <c r="G405" s="126"/>
      <c r="H405" s="126"/>
    </row>
    <row r="406" spans="6:8" ht="12.75">
      <c r="F406" s="126"/>
      <c r="G406" s="126"/>
      <c r="H406" s="126"/>
    </row>
    <row r="407" spans="6:8" ht="12.75">
      <c r="F407" s="126"/>
      <c r="G407" s="126"/>
      <c r="H407" s="126"/>
    </row>
    <row r="408" spans="6:8" ht="12.75">
      <c r="F408" s="126"/>
      <c r="G408" s="126"/>
      <c r="H408" s="126"/>
    </row>
    <row r="409" spans="6:8" ht="12.75">
      <c r="F409" s="126"/>
      <c r="G409" s="126"/>
      <c r="H409" s="126"/>
    </row>
    <row r="410" spans="6:8" ht="12.75">
      <c r="F410" s="126"/>
      <c r="G410" s="126"/>
      <c r="H410" s="126"/>
    </row>
    <row r="411" spans="6:8" ht="12.75">
      <c r="F411" s="126"/>
      <c r="G411" s="126"/>
      <c r="H411" s="126"/>
    </row>
    <row r="412" spans="6:8" ht="12.75">
      <c r="F412" s="126"/>
      <c r="G412" s="126"/>
      <c r="H412" s="126"/>
    </row>
    <row r="413" spans="6:8" ht="12.75">
      <c r="F413" s="126"/>
      <c r="G413" s="126"/>
      <c r="H413" s="126"/>
    </row>
    <row r="414" spans="6:8" ht="12.75">
      <c r="F414" s="126"/>
      <c r="G414" s="126"/>
      <c r="H414" s="126"/>
    </row>
    <row r="415" spans="6:8" ht="12.75">
      <c r="F415" s="126"/>
      <c r="G415" s="126"/>
      <c r="H415" s="126"/>
    </row>
    <row r="416" spans="6:8" ht="12.75">
      <c r="F416" s="126"/>
      <c r="G416" s="126"/>
      <c r="H416" s="126"/>
    </row>
    <row r="417" spans="6:8" ht="12.75">
      <c r="F417" s="126"/>
      <c r="G417" s="126"/>
      <c r="H417" s="126"/>
    </row>
    <row r="418" spans="6:8" ht="12.75">
      <c r="F418" s="126"/>
      <c r="G418" s="126"/>
      <c r="H418" s="126"/>
    </row>
    <row r="419" spans="6:8" ht="12.75">
      <c r="F419" s="126"/>
      <c r="G419" s="126"/>
      <c r="H419" s="126"/>
    </row>
    <row r="420" spans="6:8" ht="12.75">
      <c r="F420" s="126"/>
      <c r="G420" s="126"/>
      <c r="H420" s="126"/>
    </row>
    <row r="421" spans="6:8" ht="12.75">
      <c r="F421" s="126"/>
      <c r="G421" s="126"/>
      <c r="H421" s="126"/>
    </row>
    <row r="422" spans="6:8" ht="12.75">
      <c r="F422" s="126"/>
      <c r="G422" s="126"/>
      <c r="H422" s="126"/>
    </row>
    <row r="423" spans="6:8" ht="12.75">
      <c r="F423" s="126"/>
      <c r="G423" s="126"/>
      <c r="H423" s="126"/>
    </row>
    <row r="424" spans="6:8" ht="12.75">
      <c r="F424" s="126"/>
      <c r="G424" s="126"/>
      <c r="H424" s="126"/>
    </row>
    <row r="425" spans="6:8" ht="12.75">
      <c r="F425" s="126"/>
      <c r="G425" s="126"/>
      <c r="H425" s="126"/>
    </row>
    <row r="426" spans="6:8" ht="12.75">
      <c r="F426" s="126"/>
      <c r="G426" s="126"/>
      <c r="H426" s="126"/>
    </row>
    <row r="427" spans="6:8" ht="12.75">
      <c r="F427" s="126"/>
      <c r="G427" s="126"/>
      <c r="H427" s="126"/>
    </row>
    <row r="428" spans="6:8" ht="12.75">
      <c r="F428" s="126"/>
      <c r="G428" s="126"/>
      <c r="H428" s="126"/>
    </row>
    <row r="429" spans="6:8" ht="12.75">
      <c r="F429" s="126"/>
      <c r="G429" s="126"/>
      <c r="H429" s="126"/>
    </row>
    <row r="430" spans="6:8" ht="12.75">
      <c r="F430" s="126"/>
      <c r="G430" s="126"/>
      <c r="H430" s="126"/>
    </row>
    <row r="431" spans="6:8" ht="12.75">
      <c r="F431" s="126"/>
      <c r="G431" s="126"/>
      <c r="H431" s="126"/>
    </row>
    <row r="432" spans="6:8" ht="12.75">
      <c r="F432" s="126"/>
      <c r="G432" s="126"/>
      <c r="H432" s="126"/>
    </row>
    <row r="433" spans="6:8" ht="12.75">
      <c r="F433" s="126"/>
      <c r="G433" s="126"/>
      <c r="H433" s="126"/>
    </row>
    <row r="434" spans="6:8" ht="12.75">
      <c r="F434" s="126"/>
      <c r="G434" s="126"/>
      <c r="H434" s="126"/>
    </row>
    <row r="435" spans="6:8" ht="12.75">
      <c r="F435" s="126"/>
      <c r="G435" s="126"/>
      <c r="H435" s="126"/>
    </row>
    <row r="436" spans="6:8" ht="12.75">
      <c r="F436" s="126"/>
      <c r="G436" s="126"/>
      <c r="H436" s="126"/>
    </row>
    <row r="437" spans="6:8" ht="12.75">
      <c r="F437" s="126"/>
      <c r="G437" s="126"/>
      <c r="H437" s="126"/>
    </row>
    <row r="438" spans="6:8" ht="12.75">
      <c r="F438" s="126"/>
      <c r="G438" s="126"/>
      <c r="H438" s="126"/>
    </row>
  </sheetData>
  <sheetProtection/>
  <mergeCells count="14">
    <mergeCell ref="B5:B6"/>
    <mergeCell ref="C5:C6"/>
    <mergeCell ref="D5:D6"/>
    <mergeCell ref="E5:E6"/>
    <mergeCell ref="D2:J2"/>
    <mergeCell ref="I1:K1"/>
    <mergeCell ref="E4:J4"/>
    <mergeCell ref="J5:K5"/>
    <mergeCell ref="F5:F6"/>
    <mergeCell ref="G5:G6"/>
    <mergeCell ref="H5:H6"/>
    <mergeCell ref="I5:I6"/>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5" min="1" max="10" man="1"/>
    <brk id="37" min="1" max="10" man="1"/>
    <brk id="46" min="1" max="10" man="1"/>
    <brk id="62" min="1" max="10" man="1"/>
    <brk id="72" min="1" max="10" man="1"/>
    <brk id="9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2021-12-10T07:56:28Z</cp:lastPrinted>
  <dcterms:created xsi:type="dcterms:W3CDTF">2004-10-20T08:35:41Z</dcterms:created>
  <dcterms:modified xsi:type="dcterms:W3CDTF">2021-12-13T11:19:18Z</dcterms:modified>
  <cp:category/>
  <cp:version/>
  <cp:contentType/>
  <cp:contentStatus/>
</cp:coreProperties>
</file>